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176" documentId="8_{B01D249B-F7C3-406A-BAE7-37FBBC539494}" xr6:coauthVersionLast="47" xr6:coauthVersionMax="47" xr10:uidLastSave="{DEE1491A-DCAC-4D53-9BEC-C18663E0E0B3}"/>
  <bookViews>
    <workbookView xWindow="-120" yWindow="-120" windowWidth="29040" windowHeight="15720" activeTab="6" xr2:uid="{9364EBBA-D0C7-479D-84D8-C55D26D3126A}"/>
  </bookViews>
  <sheets>
    <sheet name="Instructions" sheetId="3" r:id="rId1"/>
    <sheet name="Personnel" sheetId="1" r:id="rId2"/>
    <sheet name="Narrative" sheetId="2" r:id="rId3"/>
    <sheet name=" Rent 2 " sheetId="15" r:id="rId4"/>
    <sheet name="Expenses" sheetId="4" r:id="rId5"/>
    <sheet name="Summary" sheetId="6" r:id="rId6"/>
    <sheet name="Units &amp; Match" sheetId="21" r:id="rId7"/>
    <sheet name="FOR SWCAA USE" sheetId="20" state="hidden" r:id="rId8"/>
    <sheet name="Drop Down Box Lists " sheetId="17" state="hidden" r:id="rId9"/>
  </sheets>
  <externalReferences>
    <externalReference r:id="rId10"/>
  </externalReferences>
  <definedNames>
    <definedName name="fundtype" localSheetId="8">'Drop Down Box Lists '!$A$2:$A$2</definedName>
    <definedName name="fundtype">'[1]Drop Down Box Lists'!$A$3:$A$7</definedName>
    <definedName name="Inkind" localSheetId="8">'Drop Down Box Lists '!#REF!</definedName>
    <definedName name="Inkind">'[1]Drop Down Box Lists'!#REF!</definedName>
    <definedName name="MIS" localSheetId="8">'Drop Down Box Lists '!$A$3:$A$58</definedName>
    <definedName name="MIS">'[1]Drop Down Box Lists'!$A$10:$A$70</definedName>
    <definedName name="_xlnm.Print_Area" localSheetId="3">' Rent 2 '!$A$1:$C$20</definedName>
    <definedName name="_xlnm.Print_Area" localSheetId="0">Instructions!$A$1:$I$13</definedName>
    <definedName name="_xlnm.Print_Area" localSheetId="2">Narrative!$A$1:$B$47</definedName>
    <definedName name="_xlnm.Print_Area" localSheetId="1">Personnel!$A$2:$G$52</definedName>
    <definedName name="_xlnm.Print_Area" localSheetId="5">Summary!$A$1:$D$42</definedName>
    <definedName name="Source" localSheetId="8">'Drop Down Box Lists '!#REF!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21" l="1"/>
  <c r="C27" i="21"/>
  <c r="D27" i="21"/>
  <c r="B29" i="21"/>
  <c r="C29" i="21"/>
  <c r="D29" i="21"/>
  <c r="A14" i="21"/>
  <c r="B42" i="4"/>
  <c r="B43" i="4" s="1"/>
  <c r="F47" i="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8" i="1"/>
  <c r="F49" i="1"/>
  <c r="C2" i="20"/>
  <c r="E2" i="20" s="1"/>
  <c r="H2" i="20" l="1"/>
  <c r="K2" i="20"/>
  <c r="B16" i="15"/>
  <c r="B9" i="15"/>
  <c r="C8" i="15"/>
  <c r="C14" i="15" l="1"/>
  <c r="C9" i="15"/>
  <c r="C10" i="15" s="1"/>
  <c r="C17" i="15" l="1"/>
  <c r="C16" i="15"/>
  <c r="C18" i="15" l="1"/>
  <c r="B24" i="4"/>
  <c r="A5" i="6" l="1"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2" i="4"/>
  <c r="B4" i="4" s="1"/>
  <c r="A13" i="6" a="1"/>
  <c r="C13" i="6" s="1"/>
  <c r="B10" i="4" l="1"/>
  <c r="A13" i="6"/>
  <c r="B2" i="6" l="1"/>
  <c r="C2" i="6" s="1"/>
  <c r="D2" i="6" s="1"/>
  <c r="B28" i="6"/>
  <c r="D14" i="6"/>
  <c r="D18" i="6"/>
  <c r="D20" i="6"/>
  <c r="D22" i="6"/>
  <c r="D24" i="6"/>
  <c r="D26" i="6"/>
  <c r="D15" i="6"/>
  <c r="D17" i="6"/>
  <c r="D19" i="6"/>
  <c r="D23" i="6"/>
  <c r="D25" i="6"/>
  <c r="D27" i="6"/>
  <c r="D21" i="6"/>
  <c r="D16" i="6"/>
  <c r="D11" i="6"/>
  <c r="D10" i="6"/>
  <c r="D9" i="6"/>
  <c r="D8" i="6"/>
  <c r="D7" i="6"/>
  <c r="D6" i="6"/>
  <c r="D5" i="6"/>
  <c r="D4" i="6"/>
  <c r="D12" i="6"/>
  <c r="D13" i="6"/>
  <c r="C28" i="6" l="1"/>
  <c r="D28" i="6" s="1"/>
  <c r="B29" i="6"/>
  <c r="B44" i="4"/>
  <c r="D3" i="6"/>
  <c r="C29" i="6" l="1"/>
  <c r="C30" i="6"/>
  <c r="D30" i="6" s="1"/>
  <c r="A28" i="21" l="1"/>
  <c r="D29" i="6"/>
  <c r="B1" i="21" s="1"/>
  <c r="B4" i="21" s="1"/>
  <c r="E30" i="6"/>
  <c r="B15" i="21" l="1"/>
  <c r="B14" i="21"/>
  <c r="E29" i="6"/>
  <c r="A30"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<sst xmlns="http://schemas.openxmlformats.org/spreadsheetml/2006/main" count="200" uniqueCount="184">
  <si>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</si>
  <si>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</si>
  <si>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</si>
  <si>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</si>
  <si>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</si>
  <si>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</si>
  <si>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</si>
  <si>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</si>
  <si>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</si>
  <si>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</si>
  <si>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 of weeks worked (52 if all year)</t>
  </si>
  <si>
    <t>Hourly Wage</t>
  </si>
  <si>
    <t>Total</t>
  </si>
  <si>
    <t>Full = FT   or PT</t>
  </si>
  <si>
    <t>Column1</t>
  </si>
  <si>
    <t>FT</t>
  </si>
  <si>
    <t>PT</t>
  </si>
  <si>
    <t>STOP- Contact SWCAA if additional rows are needed.</t>
  </si>
  <si>
    <t>TOTAL FULL TIME</t>
  </si>
  <si>
    <t>TOTAL PART TIME</t>
  </si>
  <si>
    <t>Title</t>
  </si>
  <si>
    <t>Narrative, explain the role the employee plays in THIS project (not the organization)</t>
  </si>
  <si>
    <t>Years in position</t>
  </si>
  <si>
    <t>less than one</t>
  </si>
  <si>
    <t>one to two years</t>
  </si>
  <si>
    <t>three to five years</t>
  </si>
  <si>
    <t>more than five</t>
  </si>
  <si>
    <t>To calculate the rent expense, enter the square feet (in cell C3) AND cost per square foot (in cell C4).  Next, enter in the RED cells for one space within an Agency (like an office or kitchen )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</si>
  <si>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</si>
  <si>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</si>
  <si>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 xml:space="preserve">One Space within Agency </t>
  </si>
  <si>
    <t>How many hours per week do this project's applicants/coordinator use THIS space?</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</si>
  <si>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</si>
  <si>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</si>
  <si>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</si>
  <si>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</si>
  <si>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</si>
  <si>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</si>
  <si>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</si>
  <si>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</si>
  <si>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</si>
  <si>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</si>
  <si>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Full Time Personnel</t>
  </si>
  <si>
    <t>Fringe Percentage for FT</t>
  </si>
  <si>
    <t>Total Full Time</t>
  </si>
  <si>
    <t>Part Time Personnel</t>
  </si>
  <si>
    <t>Fringe Percentage for PT</t>
  </si>
  <si>
    <t>Total Part Time</t>
  </si>
  <si>
    <t>Total Salary &amp; Wage</t>
  </si>
  <si>
    <t xml:space="preserve">Volunteer Expense </t>
  </si>
  <si>
    <t xml:space="preserve">Check https://independentsector.org/research/value-of-volunteer-time/ for dollar value.  Be sure to explain volunteer activity in the application.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</si>
  <si>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</si>
  <si>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</si>
  <si>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</si>
  <si>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</si>
  <si>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</si>
  <si>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</si>
  <si>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</si>
  <si>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</si>
  <si>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</si>
  <si>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</si>
  <si>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</si>
  <si>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</si>
  <si>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</si>
  <si>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</si>
  <si>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</si>
  <si>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</si>
  <si>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</si>
  <si>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Sub Total</t>
  </si>
  <si>
    <t>Deminimis at 15%</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</si>
  <si>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</si>
  <si>
    <t>Program Budget</t>
  </si>
  <si>
    <t>Title III Budget</t>
  </si>
  <si>
    <t>Match</t>
  </si>
  <si>
    <t>Title III Request</t>
  </si>
  <si>
    <t>Deminimis</t>
  </si>
  <si>
    <t>Total for budget over maximum  request</t>
  </si>
  <si>
    <t>Total for budget under maximum request</t>
  </si>
  <si>
    <t>Total Match</t>
  </si>
  <si>
    <r>
      <t>Take the total Match shown above in Cell B1 and enter the amount of cash match and/or in-kind match in the two columns below.</t>
    </r>
    <r>
      <rPr>
        <sz val="12"/>
        <color rgb="FFFF0000"/>
        <rFont val="Arial"/>
        <family val="2"/>
      </rPr>
      <t xml:space="preserve"> If the match is all cash match, enter the amount only in the cash match column   (indicate whether the Match dollars are Cash or In-Kind).</t>
    </r>
    <r>
      <rPr>
        <sz val="12"/>
        <rFont val="Arial"/>
        <family val="2"/>
      </rPr>
      <t xml:space="preserve">   FULLY explain where the Agency is getting the match, i.e. annual appeal, foundation grant,etc. in the explanation cell below.  Volunteer in-kind equals the amount from Expense Tab, cell B 12</t>
    </r>
  </si>
  <si>
    <t>Cash Match</t>
  </si>
  <si>
    <t>In-Kind</t>
  </si>
  <si>
    <t>Explanation</t>
  </si>
  <si>
    <t>Volunteer In-kind</t>
  </si>
  <si>
    <t>Sub Total of In-kind and Cash</t>
  </si>
  <si>
    <t>Must Equal Cell B1 (adjust volunteer commitment if greater than Match requirement)</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</si>
  <si>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</si>
  <si>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</si>
  <si>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</si>
  <si>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</si>
  <si>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</si>
  <si>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</si>
  <si>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</si>
  <si>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</si>
  <si>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</si>
  <si>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</si>
  <si>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</si>
  <si>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</si>
  <si>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</si>
  <si>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</si>
  <si>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</si>
  <si>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</si>
  <si>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</si>
  <si>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</si>
  <si>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</si>
  <si>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</si>
  <si>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</si>
  <si>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</si>
  <si>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</si>
  <si>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</si>
  <si>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</si>
  <si>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</si>
  <si>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</si>
  <si>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</si>
  <si>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</si>
  <si>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</si>
  <si>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</si>
  <si>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</si>
  <si>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</si>
  <si>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</si>
  <si>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</si>
  <si>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</si>
  <si>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</si>
  <si>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</si>
  <si>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</si>
  <si>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</si>
  <si>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</si>
  <si>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</si>
  <si>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</si>
  <si>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</si>
  <si>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</si>
  <si>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</si>
  <si>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</si>
  <si>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</si>
  <si>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</si>
  <si>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</si>
  <si>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</si>
  <si>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</si>
  <si>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</si>
  <si>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</si>
  <si>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</si>
  <si>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</si>
  <si>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</si>
  <si>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</si>
  <si>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</si>
  <si>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</si>
  <si>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</si>
  <si>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</si>
  <si>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</si>
  <si>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</si>
  <si>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</si>
  <si>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</si>
  <si>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</si>
  <si>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</si>
  <si>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</si>
  <si>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</si>
  <si>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</si>
  <si>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</si>
  <si>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</si>
  <si>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</si>
  <si>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</si>
  <si>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</si>
  <si>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</si>
  <si>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</si>
  <si>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</si>
  <si>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</si>
  <si>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</si>
  <si>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</si>
  <si>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</si>
  <si>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</si>
  <si>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</si>
  <si>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</si>
  <si>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Participation</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</si>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</sst>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8"/>
      <color rgb="FFFF0000"/>
      <name val="Arial"/>
      <family val="2"/>
    </font>
    <font>
      <b/>
      <sz val="12"/>
      <color rgb="FFFF0000"/>
      <name val="Arial"/>
      <family val="2"/>
    </font>
    <font>
      <b/>
      <sz val="10"/>
      <color rgb="FFFF0000"/>
      <name val="Arial"/>
      <family val="2"/>
    </font>
    <font>
      <sz val="8"/>
      <name val="Arial"/>
      <family val="2"/>
    </font>
    <font>
      <b/>
      <sz val="12"/>
      <color rgb="FF00B050"/>
      <name val="Arial"/>
      <family val="2"/>
    </font>
    <font>
      <sz val="12"/>
      <color rgb="FF00B050"/>
      <name val="Arial"/>
      <family val="2"/>
    </font>
    <font>
      <b/>
      <sz val="14"/>
      <color rgb="FF7030A0"/>
      <name val="Amasis MT Pro Black"/>
      <family val="1"/>
    </font>
    <font>
      <b/>
      <sz val="9"/>
      <name val="Arial"/>
      <family val="2"/>
    </font>
    <font>
      <b/>
      <sz val="14"/>
      <name val="Amasis MT Pro Black"/>
      <family val="1"/>
    </font>
    <font>
      <b/>
      <sz val="18"/>
      <color theme="1"/>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14999847407452621"/>
        <bgColor indexed="64"/>
      </patternFill>
    </fill>
    <fill>
      <patternFill patternType="solid">
        <fgColor rgb="FFFF0000"/>
        <bgColor indexed="64"/>
      </patternFill>
    </fill>
  </fills>
  <borders count="22">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81">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0" fontId="5" fillId="0" borderId="0" xfId="0" applyFont="1" applyAlignment="1">
      <alignment horizontal="center" vertical="center"/>
    </xf>
    <xf numFmtId="44" fontId="5" fillId="0" borderId="0" xfId="1" applyFont="1" applyAlignment="1" applyProtection="1">
      <alignment horizontal="center" vertical="center"/>
    </xf>
    <xf numFmtId="44" fontId="5" fillId="0" borderId="0" xfId="0" applyNumberFormat="1" applyFont="1" applyAlignment="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3" fillId="0" borderId="3" xfId="0" applyFont="1" applyBorder="1" applyAlignment="1">
      <alignment horizontal="center"/>
    </xf>
    <xf numFmtId="44" fontId="3" fillId="0" borderId="4" xfId="0" applyNumberFormat="1" applyFont="1" applyBorder="1" applyAlignment="1">
      <alignment horizontal="center"/>
    </xf>
    <xf numFmtId="0" fontId="9"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0" fillId="0" borderId="0" xfId="1" applyFont="1" applyAlignment="1">
      <alignment horizontal="right" wrapText="1"/>
    </xf>
    <xf numFmtId="44" fontId="4" fillId="0" borderId="0" xfId="1" applyFont="1" applyAlignment="1">
      <alignment horizontal="right"/>
    </xf>
    <xf numFmtId="44" fontId="1" fillId="0" borderId="0" xfId="1" applyFont="1" applyAlignment="1">
      <alignment horizontal="right"/>
    </xf>
    <xf numFmtId="44" fontId="10" fillId="0" borderId="0" xfId="0" applyNumberFormat="1" applyFont="1" applyProtection="1">
      <protection locked="0"/>
    </xf>
    <xf numFmtId="0" fontId="4" fillId="0" borderId="6" xfId="0" applyFont="1" applyBorder="1" applyAlignment="1">
      <alignment horizontal="center"/>
    </xf>
    <xf numFmtId="44" fontId="0" fillId="0" borderId="6" xfId="0" applyNumberFormat="1" applyBorder="1" applyProtection="1">
      <protection locked="0"/>
    </xf>
    <xf numFmtId="0" fontId="0" fillId="0" borderId="6" xfId="0" applyBorder="1" applyProtection="1">
      <protection locked="0"/>
    </xf>
    <xf numFmtId="0" fontId="0" fillId="2" borderId="8" xfId="0" applyFill="1" applyBorder="1" applyProtection="1">
      <protection locked="0"/>
    </xf>
    <xf numFmtId="0" fontId="0" fillId="2" borderId="0" xfId="0" applyFill="1" applyProtection="1">
      <protection locked="0"/>
    </xf>
    <xf numFmtId="0" fontId="6" fillId="0" borderId="0" xfId="0" applyFont="1" applyAlignment="1" applyProtection="1">
      <alignment wrapText="1"/>
      <protection locked="0"/>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5" fillId="0" borderId="0" xfId="0" applyFont="1" applyAlignment="1">
      <alignment horizontal="right" wrapText="1"/>
    </xf>
    <xf numFmtId="0" fontId="12" fillId="0" borderId="0" xfId="0" applyFont="1"/>
    <xf numFmtId="0" fontId="13" fillId="0" borderId="0" xfId="0" applyFont="1" applyAlignment="1">
      <alignment horizontal="center" vertic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0" fillId="0" borderId="0" xfId="1" applyFont="1" applyAlignment="1" applyProtection="1">
      <alignment horizontal="center" wrapText="1"/>
      <protection locked="0"/>
    </xf>
    <xf numFmtId="0" fontId="15" fillId="0" borderId="0" xfId="0" applyFont="1" applyAlignment="1">
      <alignment horizontal="center" vertical="center" wrapText="1"/>
    </xf>
    <xf numFmtId="0" fontId="15" fillId="0" borderId="0" xfId="0" applyFont="1" applyAlignment="1">
      <alignment horizontal="center" wrapText="1"/>
    </xf>
    <xf numFmtId="44" fontId="2" fillId="2" borderId="0" xfId="0" applyNumberFormat="1" applyFont="1" applyFill="1"/>
    <xf numFmtId="9" fontId="2" fillId="0" borderId="0" xfId="2" applyFont="1"/>
    <xf numFmtId="44" fontId="2" fillId="0" borderId="0" xfId="0" applyNumberFormat="1" applyFont="1"/>
    <xf numFmtId="0" fontId="16"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4" fillId="0" borderId="0" xfId="1" applyNumberFormat="1" applyFont="1" applyProtection="1">
      <protection hidden="1"/>
    </xf>
    <xf numFmtId="166" fontId="4" fillId="0" borderId="0" xfId="1" applyNumberFormat="1" applyFont="1" applyProtection="1"/>
    <xf numFmtId="166" fontId="0" fillId="3" borderId="2" xfId="1" applyNumberFormat="1" applyFont="1" applyFill="1" applyBorder="1" applyProtection="1">
      <protection locked="0"/>
    </xf>
    <xf numFmtId="166" fontId="4" fillId="0" borderId="0" xfId="0" applyNumberFormat="1" applyFont="1"/>
    <xf numFmtId="164" fontId="5" fillId="0" borderId="0" xfId="0" applyNumberFormat="1" applyFont="1" applyAlignment="1">
      <alignment horizontal="center" vertical="center"/>
    </xf>
    <xf numFmtId="0" fontId="6" fillId="0" borderId="0" xfId="0" applyFont="1" applyAlignment="1">
      <alignment wrapText="1"/>
    </xf>
    <xf numFmtId="0" fontId="3" fillId="0" borderId="0" xfId="0" applyFont="1" applyAlignment="1">
      <alignment horizontal="center" wrapText="1"/>
    </xf>
    <xf numFmtId="0" fontId="5" fillId="0" borderId="0" xfId="0" applyFont="1" applyAlignment="1">
      <alignment horizontal="center" vertical="center" wrapText="1"/>
    </xf>
    <xf numFmtId="0" fontId="5" fillId="0" borderId="0" xfId="0" applyFont="1" applyAlignment="1">
      <alignment horizontal="center" wrapText="1"/>
    </xf>
    <xf numFmtId="9" fontId="0" fillId="0" borderId="0" xfId="2" applyFont="1" applyProtection="1">
      <protection locked="0"/>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11" fillId="0" borderId="6" xfId="0" applyFont="1" applyBorder="1" applyAlignment="1">
      <alignment horizontal="left" vertical="top" wrapText="1"/>
    </xf>
    <xf numFmtId="10" fontId="0" fillId="0" borderId="2" xfId="2" applyNumberFormat="1" applyFont="1" applyBorder="1" applyProtection="1">
      <protection locked="0"/>
    </xf>
    <xf numFmtId="0" fontId="0" fillId="4" borderId="0" xfId="0" applyFill="1"/>
    <xf numFmtId="0" fontId="3" fillId="0" borderId="0" xfId="0" applyFont="1"/>
    <xf numFmtId="0" fontId="0" fillId="0" borderId="18" xfId="0" applyBorder="1"/>
    <xf numFmtId="0" fontId="0" fillId="6" borderId="0" xfId="0" applyFill="1"/>
    <xf numFmtId="0" fontId="0" fillId="6" borderId="0" xfId="0" applyFill="1" applyAlignment="1">
      <alignment horizontal="center"/>
    </xf>
    <xf numFmtId="0" fontId="10" fillId="0" borderId="0" xfId="0" applyFont="1" applyAlignment="1">
      <alignment horizontal="center" wrapText="1"/>
    </xf>
    <xf numFmtId="0" fontId="10" fillId="0" borderId="0" xfId="0" applyFont="1" applyAlignment="1">
      <alignment horizontal="center"/>
    </xf>
    <xf numFmtId="2" fontId="2" fillId="7" borderId="14" xfId="0" applyNumberFormat="1" applyFont="1" applyFill="1" applyBorder="1" applyProtection="1">
      <protection locked="0"/>
    </xf>
    <xf numFmtId="44" fontId="2" fillId="7" borderId="14" xfId="1" applyFont="1" applyFill="1" applyBorder="1" applyProtection="1">
      <protection locked="0"/>
    </xf>
    <xf numFmtId="44" fontId="2" fillId="7" borderId="0" xfId="1" applyFont="1" applyFill="1"/>
    <xf numFmtId="44" fontId="3" fillId="7" borderId="0" xfId="0" applyNumberFormat="1" applyFont="1" applyFill="1"/>
    <xf numFmtId="0" fontId="2" fillId="7" borderId="0" xfId="0" applyFont="1" applyFill="1" applyAlignment="1">
      <alignment horizontal="right" vertical="top" wrapText="1"/>
    </xf>
    <xf numFmtId="2" fontId="2" fillId="3" borderId="14" xfId="0" applyNumberFormat="1" applyFont="1" applyFill="1" applyBorder="1" applyProtection="1">
      <protection locked="0"/>
    </xf>
    <xf numFmtId="44" fontId="2" fillId="3" borderId="14" xfId="1" applyFont="1" applyFill="1" applyBorder="1" applyProtection="1">
      <protection locked="0"/>
    </xf>
    <xf numFmtId="0" fontId="17" fillId="7" borderId="0" xfId="0" applyFont="1" applyFill="1" applyAlignment="1">
      <alignment horizontal="center" wrapText="1"/>
    </xf>
    <xf numFmtId="0" fontId="8" fillId="2" borderId="0" xfId="0" applyFont="1" applyFill="1" applyAlignment="1">
      <alignment horizontal="center"/>
    </xf>
    <xf numFmtId="0" fontId="2" fillId="3" borderId="0" xfId="0" applyFont="1" applyFill="1"/>
    <xf numFmtId="0" fontId="2" fillId="0" borderId="0" xfId="0" applyFont="1" applyAlignment="1">
      <alignment horizontal="left" wrapText="1"/>
    </xf>
    <xf numFmtId="44" fontId="3" fillId="0" borderId="0" xfId="0" applyNumberFormat="1" applyFont="1" applyAlignment="1">
      <alignment horizontal="left" wrapText="1"/>
    </xf>
    <xf numFmtId="8" fontId="0" fillId="0" borderId="6" xfId="0" applyNumberFormat="1" applyBorder="1"/>
    <xf numFmtId="166" fontId="2" fillId="5" borderId="14" xfId="0" applyNumberFormat="1" applyFont="1" applyFill="1" applyBorder="1"/>
    <xf numFmtId="0" fontId="0" fillId="0" borderId="20" xfId="0" applyBorder="1" applyAlignment="1">
      <alignment horizontal="center"/>
    </xf>
    <xf numFmtId="44" fontId="4" fillId="0" borderId="19" xfId="0" applyNumberFormat="1" applyFont="1" applyBorder="1"/>
    <xf numFmtId="0" fontId="0" fillId="0" borderId="20" xfId="0" applyBorder="1"/>
    <xf numFmtId="0" fontId="0" fillId="0" borderId="21" xfId="0" applyBorder="1"/>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horizontal="center" wrapText="1"/>
    </xf>
    <xf numFmtId="0" fontId="3" fillId="3" borderId="0" xfId="0" applyFont="1" applyFill="1" applyAlignment="1">
      <alignment horizontal="center" wrapText="1"/>
    </xf>
    <xf numFmtId="0" fontId="17" fillId="5" borderId="0" xfId="0" applyFont="1" applyFill="1" applyAlignment="1">
      <alignment horizontal="center"/>
    </xf>
    <xf numFmtId="0" fontId="14" fillId="0" borderId="0" xfId="0" applyFont="1" applyAlignment="1">
      <alignment horizontal="center" wrapText="1"/>
    </xf>
    <xf numFmtId="0" fontId="4" fillId="4" borderId="0" xfId="0" applyFont="1" applyFill="1" applyAlignment="1">
      <alignment horizontal="center" wrapText="1"/>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0" fillId="0" borderId="0" xfId="0" applyAlignment="1" applyProtection="1">
      <alignment wrapText="1"/>
      <protection locked="0"/>
    </xf>
    <xf numFmtId="0" fontId="0" fillId="0" borderId="7" xfId="0" applyBorder="1" applyAlignment="1" applyProtection="1">
      <alignment wrapText="1"/>
      <protection locked="0"/>
    </xf>
    <xf numFmtId="0" fontId="6" fillId="0" borderId="9" xfId="0" applyFont="1" applyBorder="1" applyAlignment="1">
      <alignment wrapText="1"/>
    </xf>
    <xf numFmtId="0" fontId="6" fillId="0" borderId="10" xfId="0" applyFont="1" applyBorder="1" applyAlignment="1">
      <alignment wrapText="1"/>
    </xf>
    <xf numFmtId="0" fontId="6" fillId="0" borderId="4" xfId="0" applyFont="1" applyBorder="1" applyAlignment="1">
      <alignment horizontal="center" wrapText="1"/>
    </xf>
    <xf numFmtId="0" fontId="6" fillId="0" borderId="5" xfId="0" applyFont="1" applyBorder="1" applyAlignment="1">
      <alignment horizontal="center" wrapText="1"/>
    </xf>
    <xf numFmtId="0" fontId="11" fillId="0" borderId="6" xfId="0" applyFont="1" applyBorder="1" applyAlignment="1">
      <alignment horizontal="left" vertical="top" wrapText="1"/>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3" fillId="0" borderId="4" xfId="0" applyFont="1" applyBorder="1" applyAlignment="1">
      <alignment horizontal="center"/>
    </xf>
    <xf numFmtId="0" fontId="3" fillId="0" borderId="5" xfId="0" applyFont="1" applyBorder="1" applyAlignment="1">
      <alignment horizont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4" fillId="0" borderId="0" xfId="0" applyFont="1" applyAlignment="1">
      <alignment horizontal="center"/>
    </xf>
    <xf numFmtId="0" fontId="4" fillId="0" borderId="7" xfId="0" applyFont="1" applyBorder="1" applyAlignment="1">
      <alignment horizontal="center"/>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xf numFmtId="166" fontId="0" fillId="0" borderId="0" xfId="0" applyNumberFormat="1"/>
    <xf numFmtId="166" fontId="0" fillId="0" borderId="0" xfId="0" applyNumberFormat="1" applyProtection="1">
      <protection locked="0"/>
    </xf>
    <xf numFmtId="166" fontId="0" fillId="0" borderId="7" xfId="0" applyNumberFormat="1" applyBorder="1" applyProtection="1">
      <protection locked="0"/>
    </xf>
    <xf numFmtId="166" fontId="0" fillId="0" borderId="0" xfId="0" applyNumberFormat="1" applyAlignment="1" applyProtection="1">
      <alignment horizontal="center"/>
      <protection locked="0"/>
    </xf>
    <xf numFmtId="166" fontId="0" fillId="0" borderId="7" xfId="0" applyNumberFormat="1" applyBorder="1" applyAlignment="1" applyProtection="1">
      <alignment horizontal="center"/>
      <protection locked="0"/>
    </xf>
    <xf numFmtId="166" fontId="0" fillId="0" borderId="0" xfId="2" applyNumberFormat="1" applyFont="1" applyProtection="1">
      <protection locked="0"/>
    </xf>
    <xf numFmtId="166" fontId="0" fillId="0" borderId="20" xfId="2" applyNumberFormat="1" applyFont="1" applyBorder="1" applyProtection="1">
      <protection locked="0"/>
    </xf>
    <xf numFmtId="166" fontId="10" fillId="0" borderId="9" xfId="0" applyNumberFormat="1" applyFont="1" applyBorder="1"/>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505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9AE21FCF-2BC2-4AE7-B3B6-E4190D3A191B}" name="# of weeks worked (52 if all year)"/>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zoomScale="76" zoomScaleNormal="100" zoomScalePageLayoutView="76" workbookViewId="0">
      <selection activeCell="O2" sqref="O2"/>
    </sheetView>
  </sheetViews>
  <sheetFormatPr defaultRowHeight="12.75" x14ac:dyDescent="0.2"/>
  <cols>
    <col min="9" max="9" width="17.42578125" customWidth="1"/>
  </cols>
  <sheetData>
    <row r="1" spans="1:9" ht="142.5" customHeight="1" x14ac:dyDescent="0.2">
      <c r="A1" s="143" t="s">
        <v>0</v>
      </c>
      <c r="B1" s="143"/>
      <c r="C1" s="143"/>
      <c r="D1" s="143"/>
      <c r="E1" s="143"/>
      <c r="F1" s="143"/>
      <c r="G1" s="143"/>
      <c r="H1" s="143"/>
      <c r="I1" s="143"/>
    </row>
    <row r="2" spans="1:9" ht="51.75" customHeight="1" x14ac:dyDescent="0.2">
      <c r="A2" s="143" t="s">
        <v>1</v>
      </c>
      <c r="B2" s="143"/>
      <c r="C2" s="143"/>
      <c r="D2" s="143"/>
      <c r="E2" s="143"/>
      <c r="F2" s="143"/>
      <c r="G2" s="143"/>
      <c r="H2" s="143"/>
      <c r="I2" s="143"/>
    </row>
    <row r="3" spans="1:9" ht="75" customHeight="1" x14ac:dyDescent="0.2">
      <c r="A3" s="143" t="s">
        <v>2</v>
      </c>
      <c r="B3" s="143"/>
      <c r="C3" s="143"/>
      <c r="D3" s="143"/>
      <c r="E3" s="143"/>
      <c r="F3" s="143"/>
      <c r="G3" s="143"/>
      <c r="H3" s="143"/>
      <c r="I3" s="143"/>
    </row>
    <row r="4" spans="1:9" ht="90" customHeight="1" x14ac:dyDescent="0.2">
      <c r="A4" s="141" t="s">
        <v>3</v>
      </c>
      <c r="B4" s="141"/>
      <c r="C4" s="141"/>
      <c r="D4" s="141"/>
      <c r="E4" s="141"/>
      <c r="F4" s="141"/>
      <c r="G4" s="141"/>
      <c r="H4" s="141"/>
      <c r="I4" s="141"/>
    </row>
    <row r="5" spans="1:9" ht="110.25" customHeight="1" x14ac:dyDescent="0.2">
      <c r="A5" s="142" t="s">
        <v>4</v>
      </c>
      <c r="B5" s="141"/>
      <c r="C5" s="141"/>
      <c r="D5" s="141"/>
      <c r="E5" s="141"/>
      <c r="F5" s="141"/>
      <c r="G5" s="141"/>
      <c r="H5" s="141"/>
      <c r="I5" s="141"/>
    </row>
    <row r="6" spans="1:9" ht="89.25" customHeight="1" x14ac:dyDescent="0.2">
      <c r="A6" s="142" t="s">
        <v>5</v>
      </c>
      <c r="B6" s="141"/>
      <c r="C6" s="141"/>
      <c r="D6" s="141"/>
      <c r="E6" s="141"/>
      <c r="F6" s="141"/>
      <c r="G6" s="141"/>
      <c r="H6" s="141"/>
      <c r="I6" s="141"/>
    </row>
    <row r="7" spans="1:9" ht="126.75" customHeight="1" x14ac:dyDescent="0.2">
      <c r="A7" s="140" t="s">
        <v>6</v>
      </c>
      <c r="B7" s="141"/>
      <c r="C7" s="141"/>
      <c r="D7" s="141"/>
      <c r="E7" s="141"/>
      <c r="F7" s="141"/>
      <c r="G7" s="141"/>
      <c r="H7" s="141"/>
      <c r="I7" s="141"/>
    </row>
    <row r="8" spans="1:9" x14ac:dyDescent="0.2">
      <c r="A8" s="8"/>
      <c r="B8" s="8"/>
      <c r="C8" s="8"/>
      <c r="D8" s="8"/>
      <c r="E8" s="8"/>
      <c r="F8" s="8"/>
      <c r="G8" s="8"/>
      <c r="H8" s="8"/>
      <c r="I8" s="8"/>
    </row>
    <row r="9" spans="1:9" x14ac:dyDescent="0.2">
      <c r="A9" s="8"/>
      <c r="B9" s="8"/>
      <c r="C9" s="8"/>
      <c r="D9" s="8"/>
      <c r="E9" s="8"/>
      <c r="F9" s="8"/>
      <c r="G9" s="8"/>
      <c r="H9" s="8"/>
      <c r="I9" s="8"/>
    </row>
    <row r="10" spans="1:9" x14ac:dyDescent="0.2">
      <c r="A10" s="8"/>
      <c r="B10" s="8"/>
      <c r="C10" s="8"/>
      <c r="D10" s="8"/>
      <c r="E10" s="8"/>
      <c r="F10" s="8"/>
      <c r="G10" s="8"/>
      <c r="H10" s="8"/>
      <c r="I10" s="8"/>
    </row>
    <row r="11" spans="1:9" x14ac:dyDescent="0.2">
      <c r="A11" s="8"/>
      <c r="B11" s="8"/>
      <c r="C11" s="8"/>
      <c r="D11" s="8"/>
      <c r="E11" s="8"/>
      <c r="F11" s="8"/>
      <c r="G11" s="8"/>
      <c r="H11" s="8"/>
      <c r="I11" s="8"/>
    </row>
    <row r="12" spans="1:9" x14ac:dyDescent="0.2">
      <c r="A12" s="8"/>
      <c r="B12" s="8"/>
      <c r="C12" s="8"/>
      <c r="D12" s="8"/>
      <c r="E12" s="8"/>
      <c r="F12" s="8"/>
      <c r="G12" s="8"/>
      <c r="H12" s="8"/>
      <c r="I12" s="8"/>
    </row>
    <row r="13" spans="1:9" x14ac:dyDescent="0.2">
      <c r="A13" s="8"/>
      <c r="B13" s="8"/>
      <c r="C13" s="8"/>
      <c r="D13" s="8"/>
      <c r="E13" s="8"/>
      <c r="F13" s="8"/>
      <c r="G13" s="8"/>
      <c r="H13" s="8"/>
      <c r="I13" s="8"/>
    </row>
    <row r="14" spans="1:9" x14ac:dyDescent="0.2">
      <c r="A14" s="8"/>
      <c r="B14" s="8"/>
      <c r="C14" s="8"/>
      <c r="D14" s="8"/>
      <c r="E14" s="8"/>
      <c r="F14" s="8"/>
      <c r="G14" s="8"/>
      <c r="H14" s="8"/>
      <c r="I14" s="8"/>
    </row>
    <row r="15" spans="1:9" x14ac:dyDescent="0.2">
      <c r="A15" s="8"/>
      <c r="B15" s="8"/>
      <c r="C15" s="8"/>
      <c r="D15" s="8"/>
      <c r="E15" s="8"/>
      <c r="F15" s="8"/>
      <c r="G15" s="8"/>
      <c r="H15" s="8"/>
      <c r="I15" s="8"/>
    </row>
    <row r="16" spans="1:9" x14ac:dyDescent="0.2">
      <c r="A16" s="8"/>
      <c r="B16" s="8"/>
      <c r="C16" s="8"/>
      <c r="D16" s="8"/>
      <c r="E16" s="8"/>
      <c r="F16" s="8"/>
      <c r="G16" s="8"/>
      <c r="H16" s="8"/>
      <c r="I16" s="8"/>
    </row>
    <row r="17" spans="1:9" x14ac:dyDescent="0.2">
      <c r="A17" s="8"/>
      <c r="B17" s="8"/>
      <c r="C17" s="8"/>
      <c r="D17" s="8"/>
      <c r="E17" s="8"/>
      <c r="F17" s="8"/>
      <c r="G17" s="8"/>
      <c r="H17" s="8"/>
      <c r="I17" s="8"/>
    </row>
    <row r="18" spans="1:9" x14ac:dyDescent="0.2">
      <c r="A18" s="8"/>
      <c r="B18" s="8"/>
      <c r="C18" s="8"/>
      <c r="D18" s="8"/>
      <c r="E18" s="8"/>
      <c r="F18" s="8"/>
      <c r="G18" s="8"/>
      <c r="H18" s="8"/>
      <c r="I18" s="8"/>
    </row>
    <row r="19" spans="1:9" x14ac:dyDescent="0.2">
      <c r="A19" s="8"/>
      <c r="B19" s="8"/>
      <c r="C19" s="8"/>
      <c r="D19" s="8"/>
      <c r="E19" s="8"/>
      <c r="F19" s="8"/>
      <c r="G19" s="8"/>
      <c r="H19" s="8"/>
      <c r="I19" s="8"/>
    </row>
    <row r="20" spans="1:9" x14ac:dyDescent="0.2">
      <c r="A20" s="8"/>
      <c r="B20" s="8"/>
      <c r="C20" s="8"/>
      <c r="D20" s="8"/>
      <c r="E20" s="8"/>
      <c r="F20" s="8"/>
      <c r="G20" s="8"/>
      <c r="H20" s="8"/>
      <c r="I20" s="8"/>
    </row>
    <row r="21" spans="1:9" x14ac:dyDescent="0.2">
      <c r="A21" s="8"/>
      <c r="B21" s="8"/>
      <c r="C21" s="8"/>
      <c r="D21" s="8"/>
      <c r="E21" s="8"/>
      <c r="F21" s="8"/>
      <c r="G21" s="8"/>
      <c r="H21" s="8"/>
      <c r="I21" s="8"/>
    </row>
    <row r="22" spans="1:9" x14ac:dyDescent="0.2">
      <c r="A22" s="8"/>
      <c r="B22" s="8"/>
      <c r="C22" s="8"/>
      <c r="D22" s="8"/>
      <c r="E22" s="8"/>
      <c r="F22" s="8"/>
      <c r="G22" s="8"/>
      <c r="H22" s="8"/>
      <c r="I22" s="8"/>
    </row>
    <row r="23" spans="1:9" x14ac:dyDescent="0.2">
      <c r="A23" s="8"/>
      <c r="B23" s="8"/>
      <c r="C23" s="8"/>
      <c r="D23" s="8"/>
      <c r="E23" s="8"/>
      <c r="F23" s="8"/>
      <c r="G23" s="8"/>
      <c r="H23" s="8"/>
      <c r="I23" s="8"/>
    </row>
    <row r="24" spans="1:9" x14ac:dyDescent="0.2">
      <c r="A24" s="8"/>
      <c r="B24" s="8"/>
      <c r="C24" s="8"/>
      <c r="D24" s="8"/>
      <c r="E24" s="8"/>
      <c r="F24" s="8"/>
      <c r="G24" s="8"/>
      <c r="H24" s="8"/>
      <c r="I24" s="8"/>
    </row>
    <row r="25" spans="1:9" x14ac:dyDescent="0.2">
      <c r="A25" s="8"/>
      <c r="B25" s="8"/>
      <c r="C25" s="8"/>
      <c r="D25" s="8"/>
      <c r="E25" s="8"/>
      <c r="F25" s="8"/>
      <c r="G25" s="8"/>
      <c r="H25" s="8"/>
      <c r="I25" s="8"/>
    </row>
    <row r="26" spans="1:9" x14ac:dyDescent="0.2">
      <c r="A26" s="8"/>
      <c r="B26" s="8"/>
      <c r="C26" s="8"/>
      <c r="D26" s="8"/>
      <c r="E26" s="8"/>
      <c r="F26" s="8"/>
      <c r="G26" s="8"/>
      <c r="H26" s="8"/>
      <c r="I26" s="8"/>
    </row>
    <row r="27" spans="1:9" x14ac:dyDescent="0.2">
      <c r="A27" s="8"/>
      <c r="B27" s="8"/>
      <c r="C27" s="8"/>
      <c r="D27" s="8"/>
      <c r="E27" s="8"/>
      <c r="F27" s="8"/>
      <c r="G27" s="8"/>
      <c r="H27" s="8"/>
      <c r="I27" s="8"/>
    </row>
    <row r="28" spans="1:9" x14ac:dyDescent="0.2">
      <c r="A28" s="8"/>
      <c r="B28" s="8"/>
      <c r="C28" s="8"/>
      <c r="D28" s="8"/>
      <c r="E28" s="8"/>
      <c r="F28" s="8"/>
      <c r="G28" s="8"/>
      <c r="H28" s="8"/>
      <c r="I28" s="8"/>
    </row>
    <row r="29" spans="1:9" x14ac:dyDescent="0.2">
      <c r="A29" s="8"/>
      <c r="B29" s="8"/>
      <c r="C29" s="8"/>
      <c r="D29" s="8"/>
      <c r="E29" s="8"/>
      <c r="F29" s="8"/>
      <c r="G29" s="8"/>
      <c r="H29" s="8"/>
      <c r="I29" s="8"/>
    </row>
    <row r="30" spans="1:9" x14ac:dyDescent="0.2">
      <c r="A30" s="8"/>
      <c r="B30" s="8"/>
      <c r="C30" s="8"/>
      <c r="D30" s="8"/>
      <c r="E30" s="8"/>
      <c r="F30" s="8"/>
      <c r="G30" s="8"/>
      <c r="H30" s="8"/>
      <c r="I30" s="8"/>
    </row>
    <row r="31" spans="1:9" x14ac:dyDescent="0.2">
      <c r="A31" s="8"/>
      <c r="B31" s="8"/>
      <c r="C31" s="8"/>
      <c r="D31" s="8"/>
      <c r="E31" s="8"/>
      <c r="F31" s="8"/>
      <c r="G31" s="8"/>
      <c r="H31" s="8"/>
      <c r="I31" s="8"/>
    </row>
    <row r="32" spans="1:9" x14ac:dyDescent="0.2">
      <c r="A32" s="8"/>
      <c r="B32" s="8"/>
      <c r="C32" s="8"/>
      <c r="D32" s="8"/>
      <c r="E32" s="8"/>
      <c r="F32" s="8"/>
      <c r="G32" s="8"/>
      <c r="H32" s="8"/>
      <c r="I32" s="8"/>
    </row>
    <row r="33" spans="1:9" x14ac:dyDescent="0.2">
      <c r="A33" s="8"/>
      <c r="B33" s="8"/>
      <c r="C33" s="8"/>
      <c r="D33" s="8"/>
      <c r="E33" s="8"/>
      <c r="F33" s="8"/>
      <c r="G33" s="8"/>
      <c r="H33" s="8"/>
      <c r="I33" s="8"/>
    </row>
    <row r="34" spans="1:9" x14ac:dyDescent="0.2">
      <c r="A34" s="8"/>
      <c r="B34" s="8"/>
      <c r="C34" s="8"/>
      <c r="D34" s="8"/>
      <c r="E34" s="8"/>
      <c r="F34" s="8"/>
      <c r="G34" s="8"/>
      <c r="H34" s="8"/>
      <c r="I34" s="8"/>
    </row>
    <row r="35" spans="1:9" x14ac:dyDescent="0.2">
      <c r="A35" s="8"/>
      <c r="B35" s="8"/>
      <c r="C35" s="8"/>
      <c r="D35" s="8"/>
      <c r="E35" s="8"/>
      <c r="F35" s="8"/>
      <c r="G35" s="8"/>
      <c r="H35" s="8"/>
      <c r="I35" s="8"/>
    </row>
    <row r="36" spans="1:9" x14ac:dyDescent="0.2">
      <c r="A36" s="8"/>
      <c r="B36" s="8"/>
      <c r="C36" s="8"/>
      <c r="D36" s="8"/>
      <c r="E36" s="8"/>
      <c r="F36" s="8"/>
      <c r="G36" s="8"/>
      <c r="H36" s="8"/>
      <c r="I36" s="8"/>
    </row>
    <row r="37" spans="1:9" x14ac:dyDescent="0.2">
      <c r="A37" s="8"/>
      <c r="B37" s="8"/>
      <c r="C37" s="8"/>
      <c r="D37" s="8"/>
      <c r="E37" s="8"/>
      <c r="F37" s="8"/>
      <c r="G37" s="8"/>
      <c r="H37" s="8"/>
      <c r="I37" s="8"/>
    </row>
    <row r="38" spans="1:9" x14ac:dyDescent="0.2">
      <c r="A38" s="8"/>
      <c r="B38" s="8"/>
      <c r="C38" s="8"/>
      <c r="D38" s="8"/>
      <c r="E38" s="8"/>
      <c r="F38" s="8"/>
      <c r="G38" s="8"/>
      <c r="H38" s="8"/>
      <c r="I38" s="8"/>
    </row>
    <row r="39" spans="1:9" x14ac:dyDescent="0.2">
      <c r="A39" s="8"/>
      <c r="B39" s="8"/>
      <c r="C39" s="8"/>
      <c r="D39" s="8"/>
      <c r="E39" s="8"/>
      <c r="F39" s="8"/>
      <c r="G39" s="8"/>
      <c r="H39" s="8"/>
      <c r="I39" s="8"/>
    </row>
    <row r="40" spans="1:9" x14ac:dyDescent="0.2">
      <c r="A40" s="8"/>
      <c r="B40" s="8"/>
      <c r="C40" s="8"/>
      <c r="D40" s="8"/>
      <c r="E40" s="8"/>
      <c r="F40" s="8"/>
      <c r="G40" s="8"/>
      <c r="H40" s="8"/>
      <c r="I40" s="8"/>
    </row>
    <row r="41" spans="1:9" x14ac:dyDescent="0.2">
      <c r="A41" s="8"/>
      <c r="B41" s="8"/>
      <c r="C41" s="8"/>
      <c r="D41" s="8"/>
      <c r="E41" s="8"/>
      <c r="F41" s="8"/>
      <c r="G41" s="8"/>
      <c r="H41" s="8"/>
      <c r="I41" s="8"/>
    </row>
  </sheetData>
  <sheetProtection algorithmName="SHA-512" hashValue="z72Rqhyslrx7/j18tF3MlL8ixmgN5j5IAGrWvSWdaa6OwvrMqSMMwcFqRf8iXrGfYPIh+raqt8KwkMPVHYGU5w==" saltValue="U09S3upxAApX/r8tDdiuew==" spinCount="100000" sheet="1" objects="1" scenarios="1"/>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 xml:space="preserve">&amp;C&amp;"Arial,Bold"&amp;12BUDGET INSTRUCTIONS TITLE III E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view="pageLayout" zoomScale="116" zoomScaleNormal="120" zoomScalePageLayoutView="116" workbookViewId="0">
      <selection activeCell="K10" sqref="K10"/>
    </sheetView>
  </sheetViews>
  <sheetFormatPr defaultColWidth="9.140625" defaultRowHeight="12.75" x14ac:dyDescent="0.2"/>
  <cols>
    <col min="1" max="1" width="26.5703125" style="19" customWidth="1"/>
    <col min="2" max="2" width="9.7109375" style="20" customWidth="1"/>
    <col min="3" max="3" width="11.28515625" style="22" customWidth="1"/>
    <col min="4" max="4" width="12" style="22" customWidth="1"/>
    <col min="5" max="5" width="10.5703125" style="3" customWidth="1"/>
    <col min="6" max="6" width="18.85546875" style="3" customWidth="1"/>
    <col min="7" max="7" width="9.7109375" style="22" customWidth="1"/>
    <col min="8" max="8" width="9.140625" style="3" hidden="1" customWidth="1"/>
    <col min="9" max="16384" width="9.140625" style="3"/>
  </cols>
  <sheetData>
    <row r="1" spans="1:8" s="4" customFormat="1" ht="48" x14ac:dyDescent="0.2">
      <c r="A1" s="18" t="s">
        <v>7</v>
      </c>
      <c r="B1" s="92" t="s">
        <v>8</v>
      </c>
      <c r="C1" s="93" t="s">
        <v>9</v>
      </c>
      <c r="D1" s="9" t="s">
        <v>10</v>
      </c>
      <c r="E1" s="9" t="s">
        <v>11</v>
      </c>
      <c r="F1" s="9" t="s">
        <v>12</v>
      </c>
      <c r="G1" s="9" t="s">
        <v>13</v>
      </c>
      <c r="H1" s="9" t="s">
        <v>14</v>
      </c>
    </row>
    <row r="2" spans="1:8" s="4" customFormat="1" x14ac:dyDescent="0.2">
      <c r="A2" s="80"/>
      <c r="B2" s="81"/>
      <c r="C2" s="82"/>
      <c r="D2" s="82"/>
      <c r="E2" s="57"/>
      <c r="F2" s="61">
        <f>Table1[[#This Row],['# of Employees]]*Table1[[#This Row],['# hours/week dedicated to project]]*Table1[[#This Row],[Hourly Wage]]*Table1[[#This Row],['# of weeks worked (52 if all year)]]</f>
        <v>0</v>
      </c>
      <c r="G2" s="33"/>
      <c r="H2" s="33"/>
    </row>
    <row r="3" spans="1:8" s="4" customFormat="1" x14ac:dyDescent="0.2">
      <c r="A3" s="80"/>
      <c r="B3" s="58"/>
      <c r="C3" s="83"/>
      <c r="D3" s="83"/>
      <c r="E3" s="91"/>
      <c r="F3" s="61">
        <f>Table1[[#This Row],['# of Employees]]*Table1[[#This Row],['# hours/week dedicated to project]]*Table1[[#This Row],[Hourly Wage]]*Table1[[#This Row],['# of weeks worked (52 if all year)]]</f>
        <v>0</v>
      </c>
      <c r="G3" s="33"/>
      <c r="H3" s="33"/>
    </row>
    <row r="4" spans="1:8" x14ac:dyDescent="0.2">
      <c r="A4" s="80"/>
      <c r="B4" s="58"/>
      <c r="C4" s="59"/>
      <c r="D4" s="59"/>
      <c r="E4" s="57"/>
      <c r="F4" s="61">
        <f>Table1[[#This Row],['# of Employees]]*Table1[[#This Row],['# hours/week dedicated to project]]*Table1[[#This Row],[Hourly Wage]]*Table1[[#This Row],['# of weeks worked (52 if all year)]]</f>
        <v>0</v>
      </c>
      <c r="G4" s="42"/>
      <c r="H4" s="29" t="s">
        <v>15</v>
      </c>
    </row>
    <row r="5" spans="1:8" x14ac:dyDescent="0.2">
      <c r="A5" s="34"/>
      <c r="B5" s="58"/>
      <c r="C5" s="59"/>
      <c r="D5" s="59"/>
      <c r="E5" s="57"/>
      <c r="F5" s="61">
        <f>Table1[[#This Row],['# of Employees]]*Table1[[#This Row],['# hours/week dedicated to project]]*Table1[[#This Row],[Hourly Wage]]*Table1[[#This Row],['# of weeks worked (52 if all year)]]</f>
        <v>0</v>
      </c>
      <c r="G5" s="42"/>
      <c r="H5" s="29" t="s">
        <v>16</v>
      </c>
    </row>
    <row r="6" spans="1:8" x14ac:dyDescent="0.2">
      <c r="A6" s="34"/>
      <c r="B6" s="58"/>
      <c r="C6" s="59"/>
      <c r="D6" s="59"/>
      <c r="E6" s="57"/>
      <c r="F6" s="61">
        <f>Table1[[#This Row],['# of Employees]]*Table1[[#This Row],['# hours/week dedicated to project]]*Table1[[#This Row],[Hourly Wage]]*Table1[[#This Row],['# of weeks worked (52 if all year)]]</f>
        <v>0</v>
      </c>
      <c r="G6" s="42"/>
      <c r="H6" s="29"/>
    </row>
    <row r="7" spans="1:8" x14ac:dyDescent="0.2">
      <c r="A7" s="34"/>
      <c r="B7" s="58"/>
      <c r="C7" s="59"/>
      <c r="D7" s="59"/>
      <c r="E7" s="60"/>
      <c r="F7" s="61">
        <f>Table1[[#This Row],['# of Employees]]*Table1[[#This Row],['# hours/week dedicated to project]]*Table1[[#This Row],[Hourly Wage]]*Table1[[#This Row],['# of weeks worked (52 if all year)]]</f>
        <v>0</v>
      </c>
      <c r="G7" s="42"/>
      <c r="H7" s="29"/>
    </row>
    <row r="8" spans="1:8" x14ac:dyDescent="0.2">
      <c r="A8" s="36"/>
      <c r="B8" s="58"/>
      <c r="C8" s="59"/>
      <c r="D8" s="59"/>
      <c r="E8" s="60"/>
      <c r="F8" s="61">
        <f>Table1[[#This Row],['# of Employees]]*Table1[[#This Row],['# hours/week dedicated to project]]*Table1[[#This Row],[Hourly Wage]]*Table1[[#This Row],['# of weeks worked (52 if all year)]]</f>
        <v>0</v>
      </c>
      <c r="G8" s="42"/>
      <c r="H8" s="29"/>
    </row>
    <row r="9" spans="1:8" x14ac:dyDescent="0.2">
      <c r="A9" s="36"/>
      <c r="B9" s="58"/>
      <c r="C9" s="59"/>
      <c r="D9" s="59"/>
      <c r="E9" s="60"/>
      <c r="F9" s="61">
        <f>Table1[[#This Row],['# of Employees]]*Table1[[#This Row],['# hours/week dedicated to project]]*Table1[[#This Row],[Hourly Wage]]*Table1[[#This Row],['# of weeks worked (52 if all year)]]</f>
        <v>0</v>
      </c>
      <c r="G9" s="42"/>
      <c r="H9" s="29"/>
    </row>
    <row r="10" spans="1:8" x14ac:dyDescent="0.2">
      <c r="A10" s="36"/>
      <c r="B10" s="58"/>
      <c r="C10" s="59"/>
      <c r="D10" s="59"/>
      <c r="E10" s="60"/>
      <c r="F10" s="61">
        <f>Table1[[#This Row],['# of Employees]]*Table1[[#This Row],['# hours/week dedicated to project]]*Table1[[#This Row],[Hourly Wage]]*Table1[[#This Row],['# of weeks worked (52 if all year)]]</f>
        <v>0</v>
      </c>
      <c r="G10" s="42"/>
      <c r="H10" s="29"/>
    </row>
    <row r="11" spans="1:8" x14ac:dyDescent="0.2">
      <c r="A11" s="36"/>
      <c r="B11" s="58"/>
      <c r="C11" s="59"/>
      <c r="D11" s="59"/>
      <c r="E11" s="60"/>
      <c r="F11" s="61">
        <f>Table1[[#This Row],['# of Employees]]*Table1[[#This Row],['# hours/week dedicated to project]]*Table1[[#This Row],[Hourly Wage]]*Table1[[#This Row],['# of weeks worked (52 if all year)]]</f>
        <v>0</v>
      </c>
      <c r="G11" s="42"/>
      <c r="H11" s="29"/>
    </row>
    <row r="12" spans="1:8" x14ac:dyDescent="0.2">
      <c r="A12" s="36"/>
      <c r="B12" s="58"/>
      <c r="C12" s="59"/>
      <c r="D12" s="59"/>
      <c r="E12" s="60"/>
      <c r="F12" s="61">
        <f>Table1[[#This Row],['# of Employees]]*Table1[[#This Row],['# hours/week dedicated to project]]*Table1[[#This Row],[Hourly Wage]]*Table1[[#This Row],['# of weeks worked (52 if all year)]]</f>
        <v>0</v>
      </c>
      <c r="G12" s="42"/>
      <c r="H12" s="29"/>
    </row>
    <row r="13" spans="1:8" x14ac:dyDescent="0.2">
      <c r="A13" s="36"/>
      <c r="B13" s="58"/>
      <c r="C13" s="59"/>
      <c r="D13" s="59"/>
      <c r="E13" s="60"/>
      <c r="F13" s="61">
        <f>Table1[[#This Row],['# of Employees]]*Table1[[#This Row],['# hours/week dedicated to project]]*Table1[[#This Row],[Hourly Wage]]*Table1[[#This Row],['# of weeks worked (52 if all year)]]</f>
        <v>0</v>
      </c>
      <c r="G13" s="42"/>
      <c r="H13" s="29"/>
    </row>
    <row r="14" spans="1:8" x14ac:dyDescent="0.2">
      <c r="A14" s="36"/>
      <c r="B14" s="58"/>
      <c r="C14" s="59"/>
      <c r="D14" s="59"/>
      <c r="E14" s="60"/>
      <c r="F14" s="61">
        <f>Table1[[#This Row],['# of Employees]]*Table1[[#This Row],['# hours/week dedicated to project]]*Table1[[#This Row],[Hourly Wage]]*Table1[[#This Row],['# of weeks worked (52 if all year)]]</f>
        <v>0</v>
      </c>
      <c r="G14" s="42"/>
      <c r="H14" s="29"/>
    </row>
    <row r="15" spans="1:8" x14ac:dyDescent="0.2">
      <c r="A15" s="34"/>
      <c r="B15" s="58"/>
      <c r="C15" s="59"/>
      <c r="D15" s="59"/>
      <c r="E15" s="60"/>
      <c r="F15" s="61">
        <f>Table1[[#This Row],['# of Employees]]*Table1[[#This Row],['# hours/week dedicated to project]]*Table1[[#This Row],[Hourly Wage]]*Table1[[#This Row],['# of weeks worked (52 if all year)]]</f>
        <v>0</v>
      </c>
      <c r="G15" s="42"/>
      <c r="H15" s="29"/>
    </row>
    <row r="16" spans="1:8" x14ac:dyDescent="0.2">
      <c r="A16" s="36"/>
      <c r="B16" s="58"/>
      <c r="C16" s="59"/>
      <c r="D16" s="59"/>
      <c r="E16" s="60"/>
      <c r="F16" s="61">
        <f>Table1[[#This Row],['# of Employees]]*Table1[[#This Row],['# hours/week dedicated to project]]*Table1[[#This Row],[Hourly Wage]]*Table1[[#This Row],['# of weeks worked (52 if all year)]]</f>
        <v>0</v>
      </c>
      <c r="G16" s="42"/>
      <c r="H16" s="29"/>
    </row>
    <row r="17" spans="1:8" x14ac:dyDescent="0.2">
      <c r="A17" s="34"/>
      <c r="B17" s="58"/>
      <c r="C17" s="59"/>
      <c r="D17" s="59"/>
      <c r="E17" s="60"/>
      <c r="F17" s="61">
        <f>Table1[[#This Row],['# of Employees]]*Table1[[#This Row],['# hours/week dedicated to project]]*Table1[[#This Row],[Hourly Wage]]*Table1[[#This Row],['# of weeks worked (52 if all year)]]</f>
        <v>0</v>
      </c>
      <c r="G17" s="42"/>
      <c r="H17" s="29"/>
    </row>
    <row r="18" spans="1:8" x14ac:dyDescent="0.2">
      <c r="A18" s="34"/>
      <c r="B18" s="58"/>
      <c r="C18" s="59"/>
      <c r="D18" s="59"/>
      <c r="E18" s="60"/>
      <c r="F18" s="61">
        <f>Table1[[#This Row],['# of Employees]]*Table1[[#This Row],['# hours/week dedicated to project]]*Table1[[#This Row],[Hourly Wage]]*Table1[[#This Row],['# of weeks worked (52 if all year)]]</f>
        <v>0</v>
      </c>
      <c r="G18" s="42"/>
      <c r="H18" s="29"/>
    </row>
    <row r="19" spans="1:8" x14ac:dyDescent="0.2">
      <c r="A19" s="36"/>
      <c r="B19" s="58"/>
      <c r="C19" s="59"/>
      <c r="D19" s="59"/>
      <c r="E19" s="60"/>
      <c r="F19" s="61">
        <f>Table1[[#This Row],['# of Employees]]*Table1[[#This Row],['# hours/week dedicated to project]]*Table1[[#This Row],[Hourly Wage]]*Table1[[#This Row],['# of weeks worked (52 if all year)]]</f>
        <v>0</v>
      </c>
      <c r="G19" s="42"/>
      <c r="H19" s="29"/>
    </row>
    <row r="20" spans="1:8" x14ac:dyDescent="0.2">
      <c r="A20" s="36"/>
      <c r="B20" s="58"/>
      <c r="C20" s="59"/>
      <c r="D20" s="59"/>
      <c r="E20" s="60"/>
      <c r="F20" s="61">
        <f>Table1[[#This Row],['# of Employees]]*Table1[[#This Row],['# hours/week dedicated to project]]*Table1[[#This Row],[Hourly Wage]]*Table1[[#This Row],['# of weeks worked (52 if all year)]]</f>
        <v>0</v>
      </c>
      <c r="G20" s="42"/>
      <c r="H20" s="29"/>
    </row>
    <row r="21" spans="1:8" x14ac:dyDescent="0.2">
      <c r="A21" s="36"/>
      <c r="B21" s="58"/>
      <c r="C21" s="59"/>
      <c r="D21" s="59"/>
      <c r="E21" s="60"/>
      <c r="F21" s="61">
        <f>Table1[[#This Row],['# of Employees]]*Table1[[#This Row],['# hours/week dedicated to project]]*Table1[[#This Row],[Hourly Wage]]*Table1[[#This Row],['# of weeks worked (52 if all year)]]</f>
        <v>0</v>
      </c>
      <c r="G21" s="42"/>
      <c r="H21" s="29"/>
    </row>
    <row r="22" spans="1:8" x14ac:dyDescent="0.2">
      <c r="A22" s="36"/>
      <c r="B22" s="58"/>
      <c r="C22" s="59"/>
      <c r="D22" s="59"/>
      <c r="E22" s="60"/>
      <c r="F22" s="61">
        <f>Table1[[#This Row],['# of Employees]]*Table1[[#This Row],['# hours/week dedicated to project]]*Table1[[#This Row],[Hourly Wage]]*Table1[[#This Row],['# of weeks worked (52 if all year)]]</f>
        <v>0</v>
      </c>
      <c r="G22" s="42"/>
      <c r="H22" s="29"/>
    </row>
    <row r="23" spans="1:8" x14ac:dyDescent="0.2">
      <c r="A23" s="36"/>
      <c r="B23" s="58"/>
      <c r="C23" s="59"/>
      <c r="D23" s="59"/>
      <c r="E23" s="60"/>
      <c r="F23" s="61">
        <f>Table1[[#This Row],['# of Employees]]*Table1[[#This Row],['# hours/week dedicated to project]]*Table1[[#This Row],[Hourly Wage]]*Table1[[#This Row],['# of weeks worked (52 if all year)]]</f>
        <v>0</v>
      </c>
      <c r="G23" s="42"/>
      <c r="H23" s="29"/>
    </row>
    <row r="24" spans="1:8" x14ac:dyDescent="0.2">
      <c r="A24" s="36"/>
      <c r="B24" s="58"/>
      <c r="C24" s="59"/>
      <c r="D24" s="59"/>
      <c r="E24" s="60"/>
      <c r="F24" s="61">
        <f>Table1[[#This Row],['# of Employees]]*Table1[[#This Row],['# hours/week dedicated to project]]*Table1[[#This Row],[Hourly Wage]]*Table1[[#This Row],['# of weeks worked (52 if all year)]]</f>
        <v>0</v>
      </c>
      <c r="G24" s="42"/>
      <c r="H24" s="29"/>
    </row>
    <row r="25" spans="1:8" x14ac:dyDescent="0.2">
      <c r="A25" s="36"/>
      <c r="B25" s="58"/>
      <c r="C25" s="59"/>
      <c r="D25" s="59"/>
      <c r="E25" s="60"/>
      <c r="F25" s="61">
        <f>Table1[[#This Row],['# of Employees]]*Table1[[#This Row],['# hours/week dedicated to project]]*Table1[[#This Row],[Hourly Wage]]*Table1[[#This Row],['# of weeks worked (52 if all year)]]</f>
        <v>0</v>
      </c>
      <c r="G25" s="42"/>
      <c r="H25" s="29"/>
    </row>
    <row r="26" spans="1:8" x14ac:dyDescent="0.2">
      <c r="A26" s="36"/>
      <c r="B26" s="58"/>
      <c r="C26" s="59"/>
      <c r="D26" s="59"/>
      <c r="E26" s="60"/>
      <c r="F26" s="61">
        <f>Table1[[#This Row],['# of Employees]]*Table1[[#This Row],['# hours/week dedicated to project]]*Table1[[#This Row],[Hourly Wage]]*Table1[[#This Row],['# of weeks worked (52 if all year)]]</f>
        <v>0</v>
      </c>
      <c r="G26" s="42"/>
      <c r="H26" s="29"/>
    </row>
    <row r="27" spans="1:8" x14ac:dyDescent="0.2">
      <c r="A27" s="36"/>
      <c r="B27" s="58"/>
      <c r="C27" s="59"/>
      <c r="D27" s="59"/>
      <c r="E27" s="60"/>
      <c r="F27" s="61">
        <f>Table1[[#This Row],['# of Employees]]*Table1[[#This Row],['# hours/week dedicated to project]]*Table1[[#This Row],[Hourly Wage]]*Table1[[#This Row],['# of weeks worked (52 if all year)]]</f>
        <v>0</v>
      </c>
      <c r="G27" s="42"/>
      <c r="H27" s="29"/>
    </row>
    <row r="28" spans="1:8" x14ac:dyDescent="0.2">
      <c r="A28" s="36"/>
      <c r="B28" s="58"/>
      <c r="C28" s="59"/>
      <c r="D28" s="59"/>
      <c r="E28" s="60"/>
      <c r="F28" s="61">
        <f>Table1[[#This Row],['# of Employees]]*Table1[[#This Row],['# hours/week dedicated to project]]*Table1[[#This Row],[Hourly Wage]]*Table1[[#This Row],['# of weeks worked (52 if all year)]]</f>
        <v>0</v>
      </c>
      <c r="G28" s="42"/>
      <c r="H28" s="29"/>
    </row>
    <row r="29" spans="1:8" x14ac:dyDescent="0.2">
      <c r="A29" s="36"/>
      <c r="B29" s="58"/>
      <c r="C29" s="59"/>
      <c r="D29" s="59"/>
      <c r="E29" s="60"/>
      <c r="F29" s="61">
        <f>Table1[[#This Row],['# of Employees]]*Table1[[#This Row],['# hours/week dedicated to project]]*Table1[[#This Row],[Hourly Wage]]*Table1[[#This Row],['# of weeks worked (52 if all year)]]</f>
        <v>0</v>
      </c>
      <c r="G29" s="42"/>
      <c r="H29" s="29"/>
    </row>
    <row r="30" spans="1:8" x14ac:dyDescent="0.2">
      <c r="A30" s="36"/>
      <c r="B30" s="58"/>
      <c r="C30" s="59"/>
      <c r="D30" s="59"/>
      <c r="E30" s="60"/>
      <c r="F30" s="61">
        <f>Table1[[#This Row],['# of Employees]]*Table1[[#This Row],['# hours/week dedicated to project]]*Table1[[#This Row],[Hourly Wage]]*Table1[[#This Row],['# of weeks worked (52 if all year)]]</f>
        <v>0</v>
      </c>
      <c r="G30" s="42"/>
      <c r="H30" s="29"/>
    </row>
    <row r="31" spans="1:8" x14ac:dyDescent="0.2">
      <c r="A31" s="36"/>
      <c r="B31" s="58"/>
      <c r="C31" s="59"/>
      <c r="D31" s="59"/>
      <c r="E31" s="60"/>
      <c r="F31" s="61">
        <f>Table1[[#This Row],['# of Employees]]*Table1[[#This Row],['# hours/week dedicated to project]]*Table1[[#This Row],[Hourly Wage]]*Table1[[#This Row],['# of weeks worked (52 if all year)]]</f>
        <v>0</v>
      </c>
      <c r="G31" s="42"/>
      <c r="H31" s="29"/>
    </row>
    <row r="32" spans="1:8" x14ac:dyDescent="0.2">
      <c r="A32" s="36"/>
      <c r="B32" s="58"/>
      <c r="C32" s="59"/>
      <c r="D32" s="59"/>
      <c r="E32" s="60"/>
      <c r="F32" s="61">
        <f>Table1[[#This Row],['# of Employees]]*Table1[[#This Row],['# hours/week dedicated to project]]*Table1[[#This Row],[Hourly Wage]]*Table1[[#This Row],['# of weeks worked (52 if all year)]]</f>
        <v>0</v>
      </c>
      <c r="G32" s="42"/>
      <c r="H32" s="29"/>
    </row>
    <row r="33" spans="1:8" x14ac:dyDescent="0.2">
      <c r="A33" s="36"/>
      <c r="B33" s="58"/>
      <c r="C33" s="59"/>
      <c r="D33" s="59"/>
      <c r="E33" s="60"/>
      <c r="F33" s="61">
        <f>Table1[[#This Row],['# of Employees]]*Table1[[#This Row],['# hours/week dedicated to project]]*Table1[[#This Row],[Hourly Wage]]*Table1[[#This Row],['# of weeks worked (52 if all year)]]</f>
        <v>0</v>
      </c>
      <c r="G33" s="42"/>
      <c r="H33" s="29"/>
    </row>
    <row r="34" spans="1:8" x14ac:dyDescent="0.2">
      <c r="A34" s="36"/>
      <c r="B34" s="58"/>
      <c r="C34" s="59"/>
      <c r="D34" s="59"/>
      <c r="E34" s="60"/>
      <c r="F34" s="61">
        <f>Table1[[#This Row],['# of Employees]]*Table1[[#This Row],['# hours/week dedicated to project]]*Table1[[#This Row],[Hourly Wage]]*Table1[[#This Row],['# of weeks worked (52 if all year)]]</f>
        <v>0</v>
      </c>
      <c r="G34" s="42"/>
      <c r="H34" s="29"/>
    </row>
    <row r="35" spans="1:8" x14ac:dyDescent="0.2">
      <c r="A35" s="36"/>
      <c r="B35" s="58"/>
      <c r="C35" s="59"/>
      <c r="D35" s="59"/>
      <c r="E35" s="60"/>
      <c r="F35" s="61">
        <f>Table1[[#This Row],['# of Employees]]*Table1[[#This Row],['# hours/week dedicated to project]]*Table1[[#This Row],[Hourly Wage]]*Table1[[#This Row],['# of weeks worked (52 if all year)]]</f>
        <v>0</v>
      </c>
      <c r="G35" s="42"/>
      <c r="H35" s="29"/>
    </row>
    <row r="36" spans="1:8" x14ac:dyDescent="0.2">
      <c r="A36" s="36"/>
      <c r="B36" s="58"/>
      <c r="C36" s="59"/>
      <c r="D36" s="59"/>
      <c r="E36" s="60"/>
      <c r="F36" s="61">
        <f>Table1[[#This Row],['# of Employees]]*Table1[[#This Row],['# hours/week dedicated to project]]*Table1[[#This Row],[Hourly Wage]]*Table1[[#This Row],['# of weeks worked (52 if all year)]]</f>
        <v>0</v>
      </c>
      <c r="G36" s="42"/>
      <c r="H36" s="29"/>
    </row>
    <row r="37" spans="1:8" x14ac:dyDescent="0.2">
      <c r="A37" s="36"/>
      <c r="B37" s="58"/>
      <c r="C37" s="59"/>
      <c r="D37" s="59"/>
      <c r="E37" s="60"/>
      <c r="F37" s="61">
        <f>Table1[[#This Row],['# of Employees]]*Table1[[#This Row],['# hours/week dedicated to project]]*Table1[[#This Row],[Hourly Wage]]*Table1[[#This Row],['# of weeks worked (52 if all year)]]</f>
        <v>0</v>
      </c>
      <c r="G37" s="42"/>
      <c r="H37" s="29"/>
    </row>
    <row r="38" spans="1:8" x14ac:dyDescent="0.2">
      <c r="A38" s="36"/>
      <c r="B38" s="58"/>
      <c r="C38" s="59"/>
      <c r="D38" s="59"/>
      <c r="E38" s="60"/>
      <c r="F38" s="61">
        <f>Table1[[#This Row],['# of Employees]]*Table1[[#This Row],['# hours/week dedicated to project]]*Table1[[#This Row],[Hourly Wage]]*Table1[[#This Row],['# of weeks worked (52 if all year)]]</f>
        <v>0</v>
      </c>
      <c r="G38" s="42"/>
      <c r="H38" s="29"/>
    </row>
    <row r="39" spans="1:8" x14ac:dyDescent="0.2">
      <c r="A39" s="36"/>
      <c r="B39" s="58"/>
      <c r="C39" s="59"/>
      <c r="D39" s="59"/>
      <c r="E39" s="60"/>
      <c r="F39" s="61">
        <f>Table1[[#This Row],['# of Employees]]*Table1[[#This Row],['# hours/week dedicated to project]]*Table1[[#This Row],[Hourly Wage]]*Table1[[#This Row],['# of weeks worked (52 if all year)]]</f>
        <v>0</v>
      </c>
      <c r="G39" s="42"/>
      <c r="H39" s="29"/>
    </row>
    <row r="40" spans="1:8" x14ac:dyDescent="0.2">
      <c r="A40" s="36"/>
      <c r="B40" s="58"/>
      <c r="C40" s="59"/>
      <c r="D40" s="59"/>
      <c r="E40" s="60"/>
      <c r="F40" s="61">
        <f>Table1[[#This Row],['# of Employees]]*Table1[[#This Row],['# hours/week dedicated to project]]*Table1[[#This Row],[Hourly Wage]]*Table1[[#This Row],['# of weeks worked (52 if all year)]]</f>
        <v>0</v>
      </c>
      <c r="G40" s="42"/>
      <c r="H40" s="29"/>
    </row>
    <row r="41" spans="1:8" x14ac:dyDescent="0.2">
      <c r="A41" s="36"/>
      <c r="B41" s="58"/>
      <c r="C41" s="59"/>
      <c r="D41" s="59"/>
      <c r="E41" s="60"/>
      <c r="F41" s="61">
        <f>Table1[[#This Row],['# of Employees]]*Table1[[#This Row],['# hours/week dedicated to project]]*Table1[[#This Row],[Hourly Wage]]*Table1[[#This Row],['# of weeks worked (52 if all year)]]</f>
        <v>0</v>
      </c>
      <c r="G41" s="42"/>
      <c r="H41" s="29"/>
    </row>
    <row r="42" spans="1:8" x14ac:dyDescent="0.2">
      <c r="A42" s="36"/>
      <c r="B42" s="58"/>
      <c r="C42" s="59"/>
      <c r="D42" s="59"/>
      <c r="E42" s="60"/>
      <c r="F42" s="61">
        <f>Table1[[#This Row],['# of Employees]]*Table1[[#This Row],['# hours/week dedicated to project]]*Table1[[#This Row],[Hourly Wage]]*Table1[[#This Row],['# of weeks worked (52 if all year)]]</f>
        <v>0</v>
      </c>
      <c r="G42" s="42"/>
      <c r="H42" s="29"/>
    </row>
    <row r="43" spans="1:8" x14ac:dyDescent="0.2">
      <c r="A43" s="36"/>
      <c r="B43" s="58"/>
      <c r="C43" s="59"/>
      <c r="D43" s="59"/>
      <c r="E43" s="60"/>
      <c r="F43" s="61">
        <f>Table1[[#This Row],['# of Employees]]*Table1[[#This Row],['# hours/week dedicated to project]]*Table1[[#This Row],[Hourly Wage]]*Table1[[#This Row],['# of weeks worked (52 if all year)]]</f>
        <v>0</v>
      </c>
      <c r="G43" s="42"/>
      <c r="H43" s="29"/>
    </row>
    <row r="44" spans="1:8" x14ac:dyDescent="0.2">
      <c r="A44" s="36"/>
      <c r="B44" s="58"/>
      <c r="C44" s="59"/>
      <c r="D44" s="59"/>
      <c r="E44" s="60"/>
      <c r="F44" s="61">
        <f>Table1[[#This Row],['# of Employees]]*Table1[[#This Row],['# hours/week dedicated to project]]*Table1[[#This Row],[Hourly Wage]]*Table1[[#This Row],['# of weeks worked (52 if all year)]]</f>
        <v>0</v>
      </c>
      <c r="G44" s="42"/>
      <c r="H44" s="29"/>
    </row>
    <row r="45" spans="1:8" x14ac:dyDescent="0.2">
      <c r="A45" s="36"/>
      <c r="B45" s="58"/>
      <c r="C45" s="59"/>
      <c r="D45" s="59"/>
      <c r="E45" s="60"/>
      <c r="F45" s="61">
        <f>Table1[[#This Row],['# of Employees]]*Table1[[#This Row],['# hours/week dedicated to project]]*Table1[[#This Row],[Hourly Wage]]*Table1[[#This Row],['# of weeks worked (52 if all year)]]</f>
        <v>0</v>
      </c>
      <c r="G45" s="42"/>
      <c r="H45" s="29"/>
    </row>
    <row r="46" spans="1:8" x14ac:dyDescent="0.2">
      <c r="A46" s="36"/>
      <c r="B46" s="58"/>
      <c r="C46" s="59"/>
      <c r="D46" s="59"/>
      <c r="E46" s="60"/>
      <c r="F46" s="61">
        <f>Table1[[#This Row],['# of Employees]]*Table1[[#This Row],['# hours/week dedicated to project]]*Table1[[#This Row],[Hourly Wage]]*Table1[[#This Row],['# of weeks worked (52 if all year)]]</f>
        <v>0</v>
      </c>
      <c r="G46" s="42"/>
      <c r="H46" s="29"/>
    </row>
    <row r="47" spans="1:8" x14ac:dyDescent="0.2">
      <c r="A47" s="36"/>
      <c r="B47" s="58"/>
      <c r="C47" s="59"/>
      <c r="D47" s="59"/>
      <c r="E47" s="60"/>
      <c r="F47" s="61">
        <f>Table1[[#This Row],['# of Employees]]*Table1[[#This Row],['# hours/week dedicated to project]]*Table1[[#This Row],[Hourly Wage]]*Table1[[#This Row],['# of weeks worked (52 if all year)]]</f>
        <v>0</v>
      </c>
      <c r="G47" s="42"/>
      <c r="H47" s="29"/>
    </row>
    <row r="48" spans="1:8" x14ac:dyDescent="0.2">
      <c r="A48" s="36"/>
      <c r="B48" s="58"/>
      <c r="C48" s="59"/>
      <c r="D48" s="59"/>
      <c r="E48" s="60"/>
      <c r="F48" s="61">
        <f>Table1[[#This Row],['# of Employees]]*Table1[[#This Row],['# hours/week dedicated to project]]*Table1[[#This Row],[Hourly Wage]]*Table1[[#This Row],['# of weeks worked (52 if all year)]]</f>
        <v>0</v>
      </c>
      <c r="G48" s="42"/>
      <c r="H48" s="29"/>
    </row>
    <row r="49" spans="1:8" x14ac:dyDescent="0.2">
      <c r="A49" s="36"/>
      <c r="B49" s="58"/>
      <c r="C49" s="59"/>
      <c r="D49" s="59"/>
      <c r="E49" s="60"/>
      <c r="F49" s="61">
        <f>Table1[[#This Row],['# of Employees]]*Table1[[#This Row],['# hours/week dedicated to project]]*Table1[[#This Row],[Hourly Wage]]*Table1[[#This Row],['# of weeks worked (52 if all year)]]</f>
        <v>0</v>
      </c>
      <c r="G49" s="42"/>
      <c r="H49" s="29"/>
    </row>
    <row r="50" spans="1:8" s="10" customFormat="1" x14ac:dyDescent="0.2">
      <c r="A50" s="37" t="s">
        <v>17</v>
      </c>
      <c r="B50" s="38"/>
      <c r="C50" s="39"/>
      <c r="D50" s="39"/>
      <c r="E50" s="40"/>
      <c r="F50" s="62"/>
      <c r="G50" s="21"/>
      <c r="H50"/>
    </row>
    <row r="51" spans="1:8" x14ac:dyDescent="0.2">
      <c r="A51" s="34" t="s">
        <v>18</v>
      </c>
      <c r="B51" s="41"/>
      <c r="C51" s="42"/>
      <c r="D51" s="42"/>
      <c r="E51" s="43"/>
      <c r="F51" s="63">
        <f>SUMIF(G2:G50,"FT",F2:F50)</f>
        <v>0</v>
      </c>
      <c r="H51"/>
    </row>
    <row r="52" spans="1:8" x14ac:dyDescent="0.2">
      <c r="A52" s="34" t="s">
        <v>19</v>
      </c>
      <c r="B52" s="41"/>
      <c r="C52" s="42"/>
      <c r="D52" s="42"/>
      <c r="E52" s="43"/>
      <c r="F52" s="63">
        <f>SUMIF(G2:G50,"PT",F2:F50)</f>
        <v>0</v>
      </c>
      <c r="H52"/>
    </row>
    <row r="53" spans="1:8" x14ac:dyDescent="0.2">
      <c r="A53" s="36"/>
      <c r="B53" s="41"/>
      <c r="C53" s="42"/>
      <c r="D53" s="42"/>
      <c r="E53" s="35"/>
      <c r="F53" s="5"/>
    </row>
    <row r="54" spans="1:8" x14ac:dyDescent="0.2">
      <c r="E54" s="5"/>
      <c r="F54" s="5"/>
    </row>
    <row r="55" spans="1:8" x14ac:dyDescent="0.2">
      <c r="E55" s="5"/>
      <c r="F55" s="5"/>
    </row>
    <row r="56" spans="1:8" x14ac:dyDescent="0.2">
      <c r="E56" s="5"/>
      <c r="F56" s="5"/>
    </row>
    <row r="57" spans="1:8" x14ac:dyDescent="0.2">
      <c r="E57" s="5"/>
      <c r="F57" s="5"/>
    </row>
    <row r="58" spans="1:8" x14ac:dyDescent="0.2">
      <c r="E58" s="5"/>
      <c r="F58" s="5"/>
    </row>
    <row r="59" spans="1:8" x14ac:dyDescent="0.2">
      <c r="E59" s="5"/>
      <c r="F59" s="5"/>
    </row>
    <row r="60" spans="1:8" x14ac:dyDescent="0.2">
      <c r="E60" s="5"/>
      <c r="F60" s="5"/>
    </row>
    <row r="61" spans="1:8" x14ac:dyDescent="0.2">
      <c r="E61" s="5"/>
      <c r="F61" s="5"/>
    </row>
    <row r="62" spans="1:8" x14ac:dyDescent="0.2">
      <c r="E62" s="5"/>
      <c r="F62" s="5"/>
    </row>
    <row r="63" spans="1:8" x14ac:dyDescent="0.2">
      <c r="E63" s="5"/>
      <c r="F63" s="5"/>
    </row>
    <row r="64" spans="1:8" x14ac:dyDescent="0.2">
      <c r="E64" s="5"/>
      <c r="F64" s="5"/>
    </row>
    <row r="65" spans="5:6" x14ac:dyDescent="0.2">
      <c r="E65" s="5"/>
      <c r="F65" s="5"/>
    </row>
    <row r="66" spans="5:6" x14ac:dyDescent="0.2">
      <c r="E66" s="5"/>
      <c r="F66" s="5"/>
    </row>
    <row r="67" spans="5:6" x14ac:dyDescent="0.2">
      <c r="E67" s="5"/>
      <c r="F67" s="5"/>
    </row>
    <row r="68" spans="5:6" x14ac:dyDescent="0.2">
      <c r="E68" s="5"/>
      <c r="F68" s="5"/>
    </row>
    <row r="69" spans="5:6" x14ac:dyDescent="0.2">
      <c r="E69" s="5"/>
      <c r="F69" s="5"/>
    </row>
    <row r="70" spans="5:6" x14ac:dyDescent="0.2">
      <c r="E70" s="5"/>
      <c r="F70" s="5"/>
    </row>
    <row r="71" spans="5:6" x14ac:dyDescent="0.2">
      <c r="E71" s="5"/>
      <c r="F71" s="5"/>
    </row>
    <row r="72" spans="5:6" x14ac:dyDescent="0.2">
      <c r="E72" s="5"/>
      <c r="F72" s="5"/>
    </row>
    <row r="73" spans="5:6" x14ac:dyDescent="0.2">
      <c r="E73" s="5"/>
      <c r="F73" s="5"/>
    </row>
    <row r="74" spans="5:6" x14ac:dyDescent="0.2">
      <c r="E74" s="5"/>
      <c r="F74" s="5"/>
    </row>
    <row r="75" spans="5:6" x14ac:dyDescent="0.2">
      <c r="E75" s="5"/>
      <c r="F75" s="5"/>
    </row>
    <row r="76" spans="5:6" x14ac:dyDescent="0.2">
      <c r="E76" s="5"/>
      <c r="F76" s="5"/>
    </row>
    <row r="77" spans="5:6" x14ac:dyDescent="0.2">
      <c r="E77" s="5"/>
      <c r="F77" s="5"/>
    </row>
    <row r="78" spans="5:6" x14ac:dyDescent="0.2">
      <c r="E78" s="5"/>
      <c r="F78" s="5"/>
    </row>
  </sheetData>
  <sheetProtection algorithmName="SHA-512" hashValue="VnlkDOtVA5Vh1ke/Yg+NB+UUWHTvH0VEb5lIfeitZfbkqoyK3M3ARGkuVRWMYxV1IUPEjoe8prY9CE2z/CZaSg==" saltValue="CdY/kic44sSgwEwo9JwhHg==" spinCount="100000" sheet="1" objects="1" scenarios="1"/>
  <dataValidations disablePrompts="1"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&amp;C&amp;A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zoomScaleNormal="150" workbookViewId="0">
      <selection activeCell="O2" sqref="O2"/>
    </sheetView>
  </sheetViews>
  <sheetFormatPr defaultRowHeight="12.75" x14ac:dyDescent="0.2"/>
  <cols>
    <col min="1" max="1" width="27.85546875" customWidth="1"/>
    <col min="2" max="2" width="55.85546875" style="7" customWidth="1"/>
    <col min="3" max="3" width="12.85546875" customWidth="1"/>
    <col min="4" max="4" width="18.140625" hidden="1" customWidth="1"/>
  </cols>
  <sheetData>
    <row r="1" spans="1:4" s="11" customFormat="1" ht="25.5" x14ac:dyDescent="0.2">
      <c r="A1" s="11" t="s">
        <v>20</v>
      </c>
      <c r="B1" s="12" t="s">
        <v>21</v>
      </c>
      <c r="C1" s="12" t="s">
        <v>22</v>
      </c>
      <c r="D1" s="11" t="s">
        <v>14</v>
      </c>
    </row>
    <row r="2" spans="1:4" x14ac:dyDescent="0.2">
      <c r="A2">
        <f>Table1[[#This Row],[Employee Title ]]</f>
        <v>0</v>
      </c>
      <c r="B2" s="44"/>
      <c r="C2" s="29"/>
      <c r="D2" t="s">
        <v>23</v>
      </c>
    </row>
    <row r="3" spans="1:4" x14ac:dyDescent="0.2">
      <c r="A3">
        <f>Table1[[#This Row],[Employee Title ]]</f>
        <v>0</v>
      </c>
      <c r="B3" s="44"/>
      <c r="C3" s="29"/>
      <c r="D3" t="s">
        <v>24</v>
      </c>
    </row>
    <row r="4" spans="1:4" x14ac:dyDescent="0.2">
      <c r="A4">
        <f>Table1[[#This Row],[Employee Title ]]</f>
        <v>0</v>
      </c>
      <c r="B4" s="44"/>
      <c r="C4" s="29"/>
      <c r="D4" t="s">
        <v>25</v>
      </c>
    </row>
    <row r="5" spans="1:4" x14ac:dyDescent="0.2">
      <c r="A5">
        <f>Personnel!A5</f>
        <v>0</v>
      </c>
      <c r="B5" s="44"/>
      <c r="C5" s="29"/>
      <c r="D5" t="s">
        <v>26</v>
      </c>
    </row>
    <row r="6" spans="1:4" x14ac:dyDescent="0.2">
      <c r="A6">
        <f>Personnel!A6</f>
        <v>0</v>
      </c>
      <c r="B6" s="44"/>
      <c r="C6" s="29"/>
    </row>
    <row r="7" spans="1:4" x14ac:dyDescent="0.2">
      <c r="A7">
        <f>Personnel!A7</f>
        <v>0</v>
      </c>
      <c r="B7" s="44"/>
      <c r="C7" s="29"/>
    </row>
    <row r="8" spans="1:4" x14ac:dyDescent="0.2">
      <c r="A8">
        <f>Personnel!A8</f>
        <v>0</v>
      </c>
      <c r="B8" s="44"/>
      <c r="C8" s="29"/>
    </row>
    <row r="9" spans="1:4" x14ac:dyDescent="0.2">
      <c r="A9">
        <f>Personnel!A9</f>
        <v>0</v>
      </c>
      <c r="B9" s="44"/>
      <c r="C9" s="29"/>
    </row>
    <row r="10" spans="1:4" x14ac:dyDescent="0.2">
      <c r="A10">
        <f>Personnel!A10</f>
        <v>0</v>
      </c>
      <c r="B10" s="44"/>
      <c r="C10" s="29"/>
    </row>
    <row r="11" spans="1:4" x14ac:dyDescent="0.2">
      <c r="A11">
        <f>Personnel!A11</f>
        <v>0</v>
      </c>
      <c r="B11" s="44"/>
      <c r="C11" s="29"/>
    </row>
    <row r="12" spans="1:4" x14ac:dyDescent="0.2">
      <c r="A12">
        <f>Personnel!A12</f>
        <v>0</v>
      </c>
      <c r="B12" s="44"/>
      <c r="C12" s="29"/>
    </row>
    <row r="13" spans="1:4" x14ac:dyDescent="0.2">
      <c r="A13">
        <f>Personnel!A13</f>
        <v>0</v>
      </c>
      <c r="B13" s="44"/>
      <c r="C13" s="29"/>
    </row>
    <row r="14" spans="1:4" x14ac:dyDescent="0.2">
      <c r="A14">
        <f>Personnel!A14</f>
        <v>0</v>
      </c>
      <c r="B14" s="44"/>
      <c r="C14" s="29"/>
    </row>
    <row r="15" spans="1:4" x14ac:dyDescent="0.2">
      <c r="A15">
        <f>Personnel!A15</f>
        <v>0</v>
      </c>
      <c r="B15" s="44"/>
      <c r="C15" s="29"/>
    </row>
    <row r="16" spans="1:4" x14ac:dyDescent="0.2">
      <c r="A16">
        <f>Personnel!A16</f>
        <v>0</v>
      </c>
      <c r="B16" s="44"/>
      <c r="C16" s="29"/>
    </row>
    <row r="17" spans="1:2" x14ac:dyDescent="0.2">
      <c r="A17">
        <f>Personnel!A17</f>
        <v>0</v>
      </c>
      <c r="B17" s="44"/>
    </row>
    <row r="18" spans="1:2" x14ac:dyDescent="0.2">
      <c r="A18">
        <f>Personnel!A18</f>
        <v>0</v>
      </c>
      <c r="B18" s="44"/>
    </row>
    <row r="19" spans="1:2" x14ac:dyDescent="0.2">
      <c r="A19">
        <f>Personnel!A19</f>
        <v>0</v>
      </c>
      <c r="B19" s="44"/>
    </row>
    <row r="20" spans="1:2" x14ac:dyDescent="0.2">
      <c r="A20">
        <f>Personnel!A20</f>
        <v>0</v>
      </c>
      <c r="B20" s="44"/>
    </row>
    <row r="21" spans="1:2" x14ac:dyDescent="0.2">
      <c r="A21">
        <f>Personnel!A21</f>
        <v>0</v>
      </c>
      <c r="B21" s="44"/>
    </row>
    <row r="22" spans="1:2" x14ac:dyDescent="0.2">
      <c r="A22">
        <f>Personnel!A22</f>
        <v>0</v>
      </c>
      <c r="B22" s="44"/>
    </row>
    <row r="23" spans="1:2" x14ac:dyDescent="0.2">
      <c r="A23">
        <f>Personnel!A23</f>
        <v>0</v>
      </c>
      <c r="B23" s="44"/>
    </row>
    <row r="24" spans="1:2" x14ac:dyDescent="0.2">
      <c r="A24">
        <f>Personnel!A24</f>
        <v>0</v>
      </c>
      <c r="B24" s="44"/>
    </row>
    <row r="25" spans="1:2" x14ac:dyDescent="0.2">
      <c r="A25">
        <f>Personnel!A25</f>
        <v>0</v>
      </c>
      <c r="B25" s="44"/>
    </row>
    <row r="26" spans="1:2" x14ac:dyDescent="0.2">
      <c r="A26">
        <f>Personnel!A26</f>
        <v>0</v>
      </c>
      <c r="B26" s="44"/>
    </row>
    <row r="27" spans="1:2" x14ac:dyDescent="0.2">
      <c r="A27">
        <f>Personnel!A27</f>
        <v>0</v>
      </c>
      <c r="B27" s="44"/>
    </row>
    <row r="28" spans="1:2" x14ac:dyDescent="0.2">
      <c r="A28">
        <f>Personnel!A28</f>
        <v>0</v>
      </c>
      <c r="B28" s="44"/>
    </row>
    <row r="29" spans="1:2" x14ac:dyDescent="0.2">
      <c r="A29">
        <f>Personnel!A29</f>
        <v>0</v>
      </c>
      <c r="B29" s="44"/>
    </row>
    <row r="30" spans="1:2" x14ac:dyDescent="0.2">
      <c r="A30">
        <f>Personnel!A30</f>
        <v>0</v>
      </c>
      <c r="B30" s="44"/>
    </row>
    <row r="31" spans="1:2" x14ac:dyDescent="0.2">
      <c r="A31">
        <f>Personnel!A31</f>
        <v>0</v>
      </c>
      <c r="B31" s="44"/>
    </row>
    <row r="32" spans="1:2" x14ac:dyDescent="0.2">
      <c r="A32">
        <f>Personnel!A32</f>
        <v>0</v>
      </c>
      <c r="B32" s="44"/>
    </row>
    <row r="33" spans="1:2" x14ac:dyDescent="0.2">
      <c r="A33">
        <f>Personnel!A33</f>
        <v>0</v>
      </c>
      <c r="B33" s="44"/>
    </row>
    <row r="34" spans="1:2" x14ac:dyDescent="0.2">
      <c r="A34">
        <f>Personnel!A34</f>
        <v>0</v>
      </c>
      <c r="B34" s="44"/>
    </row>
    <row r="35" spans="1:2" x14ac:dyDescent="0.2">
      <c r="A35">
        <f>Personnel!A35</f>
        <v>0</v>
      </c>
      <c r="B35" s="44"/>
    </row>
    <row r="36" spans="1:2" x14ac:dyDescent="0.2">
      <c r="A36">
        <f>Personnel!A36</f>
        <v>0</v>
      </c>
      <c r="B36" s="44"/>
    </row>
    <row r="37" spans="1:2" x14ac:dyDescent="0.2">
      <c r="A37">
        <f>Personnel!A37</f>
        <v>0</v>
      </c>
      <c r="B37" s="44"/>
    </row>
    <row r="38" spans="1:2" x14ac:dyDescent="0.2">
      <c r="A38">
        <f>Personnel!A38</f>
        <v>0</v>
      </c>
      <c r="B38" s="44"/>
    </row>
    <row r="39" spans="1:2" x14ac:dyDescent="0.2">
      <c r="A39">
        <f>Personnel!A39</f>
        <v>0</v>
      </c>
      <c r="B39" s="44"/>
    </row>
    <row r="40" spans="1:2" x14ac:dyDescent="0.2">
      <c r="A40">
        <f>Personnel!A40</f>
        <v>0</v>
      </c>
      <c r="B40" s="44"/>
    </row>
    <row r="41" spans="1:2" x14ac:dyDescent="0.2">
      <c r="A41">
        <f>Personnel!A41</f>
        <v>0</v>
      </c>
      <c r="B41" s="44"/>
    </row>
    <row r="42" spans="1:2" x14ac:dyDescent="0.2">
      <c r="A42">
        <f>Personnel!A42</f>
        <v>0</v>
      </c>
      <c r="B42" s="44"/>
    </row>
    <row r="43" spans="1:2" x14ac:dyDescent="0.2">
      <c r="A43">
        <f>Personnel!A43</f>
        <v>0</v>
      </c>
      <c r="B43" s="44"/>
    </row>
    <row r="44" spans="1:2" x14ac:dyDescent="0.2">
      <c r="A44">
        <f>Personnel!A44</f>
        <v>0</v>
      </c>
      <c r="B44" s="44"/>
    </row>
    <row r="45" spans="1:2" x14ac:dyDescent="0.2">
      <c r="A45">
        <f>Personnel!A45</f>
        <v>0</v>
      </c>
      <c r="B45" s="44"/>
    </row>
    <row r="46" spans="1:2" x14ac:dyDescent="0.2">
      <c r="A46">
        <f>Personnel!A46</f>
        <v>0</v>
      </c>
      <c r="B46" s="44"/>
    </row>
    <row r="47" spans="1:2" x14ac:dyDescent="0.2">
      <c r="A47">
        <f>Personnel!A47</f>
        <v>0</v>
      </c>
      <c r="B47" s="44"/>
    </row>
  </sheetData>
  <sheetProtection algorithmName="SHA-512" hashValue="x2LHRwKBuV9gtt/FtIEmpEl0kspCboAuObw8G5FaprKEBxRsdQNw1XqCUHkstRBnWJMgCukCBGxivLUxn6f1pg==" saltValue="iO3HRC39Evrn52nRIIhRyA=="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06D84-DCEE-4636-8946-D60F0AB58493}">
  <dimension ref="A1:C20"/>
  <sheetViews>
    <sheetView view="pageLayout" zoomScaleNormal="100" workbookViewId="0">
      <selection activeCell="O2" sqref="O2"/>
    </sheetView>
  </sheetViews>
  <sheetFormatPr defaultColWidth="9.140625" defaultRowHeight="15" x14ac:dyDescent="0.2"/>
  <cols>
    <col min="1" max="1" width="24.42578125" style="2" customWidth="1"/>
    <col min="2" max="2" width="63" style="2" customWidth="1"/>
    <col min="3" max="3" width="16" style="2" customWidth="1"/>
    <col min="4" max="16384" width="9.140625" style="2"/>
  </cols>
  <sheetData>
    <row r="1" spans="1:3" s="131" customFormat="1" ht="47.25" customHeight="1" x14ac:dyDescent="0.25">
      <c r="A1" s="144" t="s">
        <v>27</v>
      </c>
      <c r="B1" s="145"/>
      <c r="C1" s="145"/>
    </row>
    <row r="2" spans="1:3" ht="6.95" customHeight="1" x14ac:dyDescent="0.35">
      <c r="A2" s="23"/>
      <c r="B2" s="130"/>
      <c r="C2" s="23"/>
    </row>
    <row r="3" spans="1:3" ht="38.1" customHeight="1" x14ac:dyDescent="0.2">
      <c r="A3" s="143" t="s">
        <v>28</v>
      </c>
      <c r="B3" s="143"/>
      <c r="C3" s="127"/>
    </row>
    <row r="4" spans="1:3" ht="38.25" customHeight="1" x14ac:dyDescent="0.2">
      <c r="A4" s="143" t="s">
        <v>29</v>
      </c>
      <c r="B4" s="143"/>
      <c r="C4" s="128"/>
    </row>
    <row r="5" spans="1:3" ht="38.1" customHeight="1" x14ac:dyDescent="0.35">
      <c r="A5" s="126"/>
      <c r="B5" s="129" t="s">
        <v>30</v>
      </c>
      <c r="C5" s="123"/>
    </row>
    <row r="6" spans="1:3" ht="30.75" x14ac:dyDescent="0.25">
      <c r="A6" s="54"/>
      <c r="B6" s="132" t="s">
        <v>31</v>
      </c>
      <c r="C6" s="122"/>
    </row>
    <row r="7" spans="1:3" ht="15.75" x14ac:dyDescent="0.25">
      <c r="A7" s="54"/>
      <c r="B7" s="132" t="s">
        <v>32</v>
      </c>
      <c r="C7" s="122"/>
    </row>
    <row r="8" spans="1:3" ht="21.75" hidden="1" customHeight="1" x14ac:dyDescent="0.2">
      <c r="B8" s="24" t="s">
        <v>33</v>
      </c>
      <c r="C8" s="124">
        <f>C3*C4</f>
        <v>0</v>
      </c>
    </row>
    <row r="9" spans="1:3" ht="1.5" customHeight="1" x14ac:dyDescent="0.25">
      <c r="B9" s="94">
        <f>(C6/40)</f>
        <v>0</v>
      </c>
      <c r="C9" s="125">
        <f>IFERROR((C8*B9),0)</f>
        <v>0</v>
      </c>
    </row>
    <row r="10" spans="1:3" ht="75.75" x14ac:dyDescent="0.25">
      <c r="A10" s="55" t="s">
        <v>34</v>
      </c>
      <c r="B10" s="133" t="s">
        <v>35</v>
      </c>
      <c r="C10" s="125">
        <f>C9*(C7/52)</f>
        <v>0</v>
      </c>
    </row>
    <row r="11" spans="1:3" ht="34.5" customHeight="1" x14ac:dyDescent="0.35">
      <c r="A11" s="146" t="s">
        <v>36</v>
      </c>
      <c r="B11" s="146"/>
      <c r="C11" s="146"/>
    </row>
    <row r="12" spans="1:3" ht="45" x14ac:dyDescent="0.2">
      <c r="B12" s="132" t="s">
        <v>37</v>
      </c>
      <c r="C12" s="111"/>
    </row>
    <row r="13" spans="1:3" ht="30.75" x14ac:dyDescent="0.25">
      <c r="A13" s="86"/>
      <c r="B13" s="132" t="s">
        <v>38</v>
      </c>
      <c r="C13" s="111"/>
    </row>
    <row r="14" spans="1:3" ht="75.75" customHeight="1" x14ac:dyDescent="0.2">
      <c r="A14" s="87" t="s">
        <v>39</v>
      </c>
      <c r="B14" s="23"/>
      <c r="C14" s="112">
        <f>IFERROR((C13/C12)*C8,0)</f>
        <v>0</v>
      </c>
    </row>
    <row r="15" spans="1:3" ht="26.25" customHeight="1" x14ac:dyDescent="0.2">
      <c r="B15" s="95"/>
    </row>
    <row r="16" spans="1:3" hidden="1" x14ac:dyDescent="0.2">
      <c r="B16" s="95">
        <f>50/52</f>
        <v>0.96153846153846156</v>
      </c>
      <c r="C16" s="96">
        <f>C14*B16</f>
        <v>0</v>
      </c>
    </row>
    <row r="17" spans="1:3" ht="37.5" customHeight="1" x14ac:dyDescent="0.25">
      <c r="B17" s="133" t="s">
        <v>40</v>
      </c>
      <c r="C17" s="135">
        <f>C14</f>
        <v>0</v>
      </c>
    </row>
    <row r="18" spans="1:3" ht="15" customHeight="1" x14ac:dyDescent="0.3">
      <c r="A18" s="97"/>
      <c r="B18" s="97"/>
      <c r="C18" s="98">
        <f>IF(C10&gt;0,C10,C17)</f>
        <v>0</v>
      </c>
    </row>
    <row r="19" spans="1:3" ht="15" customHeight="1" x14ac:dyDescent="0.2">
      <c r="A19" s="147" t="s">
        <v>41</v>
      </c>
      <c r="B19" s="147"/>
      <c r="C19" s="147"/>
    </row>
    <row r="20" spans="1:3" ht="27.75" customHeight="1" x14ac:dyDescent="0.2">
      <c r="A20" s="147"/>
      <c r="B20" s="147"/>
      <c r="C20" s="147"/>
    </row>
  </sheetData>
  <sheetProtection algorithmName="SHA-512" hashValue="ql/vZZCFxa00qk9SIIZEtUT1kevrTtY4wTkpFPWeYv4y4i4H3LpHiuLonq0wL8Jvc7tYmu5KOKkgn9ixTCs3LA==" saltValue="g76HHP59i9pMlBh2tojsdw=="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zoomScale="120" zoomScaleNormal="100" zoomScalePageLayoutView="120" workbookViewId="0">
      <selection activeCell="B12" sqref="B12"/>
    </sheetView>
  </sheetViews>
  <sheetFormatPr defaultRowHeight="12.75" x14ac:dyDescent="0.2"/>
  <cols>
    <col min="1" max="1" width="27.28515625" customWidth="1"/>
    <col min="2" max="2" width="18.28515625" style="14" customWidth="1"/>
    <col min="3" max="3" width="45" customWidth="1"/>
    <col min="4" max="4" width="9.140625" customWidth="1"/>
  </cols>
  <sheetData>
    <row r="1" spans="1:3" x14ac:dyDescent="0.2">
      <c r="B1"/>
      <c r="C1" s="6"/>
    </row>
    <row r="2" spans="1:3" ht="15" customHeight="1" thickBot="1" x14ac:dyDescent="0.25">
      <c r="A2" t="s">
        <v>42</v>
      </c>
      <c r="B2" s="99">
        <f>Personnel!F51</f>
        <v>0</v>
      </c>
      <c r="C2" s="16"/>
    </row>
    <row r="3" spans="1:3" ht="13.5" thickBot="1" x14ac:dyDescent="0.25">
      <c r="A3" t="s">
        <v>43</v>
      </c>
      <c r="B3" s="114"/>
      <c r="C3" s="16"/>
    </row>
    <row r="4" spans="1:3" ht="14.25" customHeight="1" x14ac:dyDescent="0.2">
      <c r="A4" s="13" t="s">
        <v>44</v>
      </c>
      <c r="B4" s="99">
        <f>B2*B3</f>
        <v>0</v>
      </c>
      <c r="C4" s="16"/>
    </row>
    <row r="5" spans="1:3" ht="5.25" customHeight="1" x14ac:dyDescent="0.2">
      <c r="B5" s="99"/>
      <c r="C5" s="16"/>
    </row>
    <row r="6" spans="1:3" ht="13.5" thickBot="1" x14ac:dyDescent="0.25">
      <c r="A6" t="s">
        <v>45</v>
      </c>
      <c r="B6" s="99">
        <f>Personnel!F52</f>
        <v>0</v>
      </c>
      <c r="C6" s="16"/>
    </row>
    <row r="7" spans="1:3" ht="13.5" thickBot="1" x14ac:dyDescent="0.25">
      <c r="A7" t="s">
        <v>46</v>
      </c>
      <c r="B7" s="114"/>
      <c r="C7" s="16"/>
    </row>
    <row r="8" spans="1:3" ht="20.25" customHeight="1" x14ac:dyDescent="0.2">
      <c r="A8" s="13" t="s">
        <v>47</v>
      </c>
      <c r="B8" s="99">
        <f>B6*B7</f>
        <v>0</v>
      </c>
      <c r="C8" s="16"/>
    </row>
    <row r="9" spans="1:3" x14ac:dyDescent="0.2">
      <c r="B9" s="99"/>
      <c r="C9" s="16"/>
    </row>
    <row r="10" spans="1:3" x14ac:dyDescent="0.2">
      <c r="A10" s="15" t="s">
        <v>48</v>
      </c>
      <c r="B10" s="99">
        <f>B2+B4+B6+B8</f>
        <v>0</v>
      </c>
      <c r="C10" s="7"/>
    </row>
    <row r="11" spans="1:3" ht="6" customHeight="1" thickBot="1" x14ac:dyDescent="0.25">
      <c r="B11" s="17"/>
      <c r="C11" s="7"/>
    </row>
    <row r="12" spans="1:3" ht="39" thickBot="1" x14ac:dyDescent="0.25">
      <c r="A12" s="45" t="s">
        <v>49</v>
      </c>
      <c r="B12" s="103"/>
      <c r="C12" s="7" t="s">
        <v>50</v>
      </c>
    </row>
    <row r="13" spans="1:3" x14ac:dyDescent="0.2">
      <c r="B13" s="17"/>
      <c r="C13" s="16"/>
    </row>
    <row r="14" spans="1:3" x14ac:dyDescent="0.2">
      <c r="A14" s="10" t="s">
        <v>51</v>
      </c>
      <c r="B14" s="10" t="s">
        <v>52</v>
      </c>
      <c r="C14" s="10" t="s">
        <v>53</v>
      </c>
    </row>
    <row r="15" spans="1:3" x14ac:dyDescent="0.2">
      <c r="A15" s="13" t="s">
        <v>54</v>
      </c>
      <c r="B15" s="100"/>
      <c r="C15" s="44"/>
    </row>
    <row r="16" spans="1:3" x14ac:dyDescent="0.2">
      <c r="A16" s="13" t="s">
        <v>55</v>
      </c>
      <c r="B16" s="100"/>
      <c r="C16" s="44"/>
    </row>
    <row r="17" spans="1:3" x14ac:dyDescent="0.2">
      <c r="A17" s="13" t="s">
        <v>56</v>
      </c>
      <c r="B17" s="100"/>
      <c r="C17" s="44"/>
    </row>
    <row r="18" spans="1:3" x14ac:dyDescent="0.2">
      <c r="A18" s="13" t="s">
        <v>57</v>
      </c>
      <c r="B18" s="100"/>
      <c r="C18" s="44"/>
    </row>
    <row r="19" spans="1:3" x14ac:dyDescent="0.2">
      <c r="A19" s="13" t="s">
        <v>58</v>
      </c>
      <c r="B19" s="100"/>
      <c r="C19" s="29"/>
    </row>
    <row r="20" spans="1:3" x14ac:dyDescent="0.2">
      <c r="A20" s="13" t="s">
        <v>59</v>
      </c>
      <c r="B20" s="100"/>
      <c r="C20" s="44"/>
    </row>
    <row r="21" spans="1:3" x14ac:dyDescent="0.2">
      <c r="A21" s="13" t="s">
        <v>60</v>
      </c>
      <c r="B21" s="100"/>
      <c r="C21" s="44"/>
    </row>
    <row r="22" spans="1:3" x14ac:dyDescent="0.2">
      <c r="A22" s="13" t="s">
        <v>61</v>
      </c>
      <c r="B22" s="100"/>
      <c r="C22" s="44"/>
    </row>
    <row r="23" spans="1:3" x14ac:dyDescent="0.2">
      <c r="A23" s="13" t="s">
        <v>62</v>
      </c>
      <c r="B23" s="100"/>
      <c r="C23" s="44"/>
    </row>
    <row r="24" spans="1:3" x14ac:dyDescent="0.2">
      <c r="A24" s="13" t="s">
        <v>63</v>
      </c>
      <c r="B24" s="99">
        <f>' Rent 2 '!C10+' Rent 2 '!C17</f>
        <v>0</v>
      </c>
      <c r="C24" s="44"/>
    </row>
    <row r="25" spans="1:3" x14ac:dyDescent="0.2">
      <c r="A25" s="13" t="s">
        <v>64</v>
      </c>
      <c r="B25" s="100"/>
      <c r="C25" s="44"/>
    </row>
    <row r="26" spans="1:3" x14ac:dyDescent="0.2">
      <c r="A26" s="13" t="s">
        <v>65</v>
      </c>
      <c r="B26" s="100"/>
      <c r="C26" s="44"/>
    </row>
    <row r="27" spans="1:3" x14ac:dyDescent="0.2">
      <c r="A27" s="13" t="s">
        <v>66</v>
      </c>
      <c r="B27" s="100"/>
      <c r="C27" s="44"/>
    </row>
    <row r="28" spans="1:3" x14ac:dyDescent="0.2">
      <c r="A28" s="13" t="s">
        <v>67</v>
      </c>
      <c r="B28" s="100"/>
      <c r="C28" s="44"/>
    </row>
    <row r="29" spans="1:3" x14ac:dyDescent="0.2">
      <c r="A29" s="29"/>
      <c r="B29" s="100"/>
      <c r="C29" s="29"/>
    </row>
    <row r="30" spans="1:3" x14ac:dyDescent="0.2">
      <c r="A30" s="29"/>
      <c r="B30" s="100"/>
      <c r="C30" s="29"/>
    </row>
    <row r="31" spans="1:3" x14ac:dyDescent="0.2">
      <c r="A31" s="29"/>
      <c r="B31" s="100"/>
      <c r="C31" s="29"/>
    </row>
    <row r="32" spans="1:3" x14ac:dyDescent="0.2">
      <c r="A32" s="29"/>
      <c r="B32" s="100"/>
      <c r="C32" s="29"/>
    </row>
    <row r="33" spans="1:3" x14ac:dyDescent="0.2">
      <c r="A33" s="29"/>
      <c r="B33" s="100"/>
      <c r="C33" s="29"/>
    </row>
    <row r="34" spans="1:3" x14ac:dyDescent="0.2">
      <c r="A34" s="29"/>
      <c r="B34" s="100"/>
      <c r="C34" s="29"/>
    </row>
    <row r="35" spans="1:3" x14ac:dyDescent="0.2">
      <c r="A35" s="29"/>
      <c r="B35" s="100"/>
      <c r="C35" s="29"/>
    </row>
    <row r="36" spans="1:3" x14ac:dyDescent="0.2">
      <c r="A36" s="29"/>
      <c r="B36" s="100"/>
      <c r="C36" s="29"/>
    </row>
    <row r="37" spans="1:3" x14ac:dyDescent="0.2">
      <c r="A37" s="29"/>
      <c r="B37" s="100"/>
      <c r="C37" s="29"/>
    </row>
    <row r="38" spans="1:3" x14ac:dyDescent="0.2">
      <c r="A38" s="29"/>
      <c r="B38" s="100"/>
      <c r="C38" s="29"/>
    </row>
    <row r="39" spans="1:3" x14ac:dyDescent="0.2">
      <c r="A39" s="29"/>
      <c r="B39" s="100"/>
      <c r="C39" s="29"/>
    </row>
    <row r="40" spans="1:3" x14ac:dyDescent="0.2">
      <c r="A40" s="29"/>
      <c r="B40" s="100"/>
      <c r="C40" s="29"/>
    </row>
    <row r="41" spans="1:3" x14ac:dyDescent="0.2">
      <c r="A41" s="29"/>
      <c r="B41" s="99"/>
      <c r="C41" s="29"/>
    </row>
    <row r="42" spans="1:3" s="10" customFormat="1" x14ac:dyDescent="0.2">
      <c r="A42" s="30" t="s">
        <v>68</v>
      </c>
      <c r="B42" s="101">
        <f>SUM(B10:B41)</f>
        <v>0</v>
      </c>
      <c r="C42" s="56"/>
    </row>
    <row r="43" spans="1:3" x14ac:dyDescent="0.2">
      <c r="A43" s="31" t="s">
        <v>69</v>
      </c>
      <c r="B43" s="99">
        <f>(B42-B24)*0.15</f>
        <v>0</v>
      </c>
      <c r="C43" s="110"/>
    </row>
    <row r="44" spans="1:3" ht="15" x14ac:dyDescent="0.25">
      <c r="A44" s="32" t="s">
        <v>12</v>
      </c>
      <c r="B44" s="102">
        <f>B42+B43</f>
        <v>0</v>
      </c>
      <c r="C44" s="29"/>
    </row>
    <row r="45" spans="1:3" x14ac:dyDescent="0.2">
      <c r="A45" s="106"/>
      <c r="B45" s="17"/>
    </row>
    <row r="46" spans="1:3" ht="12.75" customHeight="1" x14ac:dyDescent="0.2">
      <c r="A46" s="148" t="s">
        <v>70</v>
      </c>
      <c r="B46" s="148"/>
      <c r="C46" s="148"/>
    </row>
    <row r="47" spans="1:3" x14ac:dyDescent="0.2">
      <c r="A47" s="148"/>
      <c r="B47" s="148"/>
      <c r="C47" s="148"/>
    </row>
    <row r="48" spans="1:3" x14ac:dyDescent="0.2">
      <c r="A48" s="148"/>
      <c r="B48" s="148"/>
      <c r="C48" s="148"/>
    </row>
  </sheetData>
  <sheetProtection algorithmName="SHA-512" hashValue="0FWdcdjlHuhz5/4t1MDWnBVWplYtrb/IwJGzB4UrEB6TWzypxSb+belIXyExB3kM2RWqMjwFJOY+il6hiU4PNg==" saltValue="iQCStgVogm5S6jnVWjegKg==" spinCount="100000" sheet="1" objects="1" scenarios="1"/>
  <mergeCells count="1">
    <mergeCell ref="A46:C48"/>
  </mergeCells>
  <pageMargins left="0.7" right="0.7" top="0.75" bottom="0.75" header="0.3" footer="0.3"/>
  <pageSetup fitToWidth="0" orientation="portrait" r:id="rId1"/>
  <headerFooter>
    <oddFooter>&amp;C&amp;A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topLeftCell="A3" zoomScaleNormal="100" workbookViewId="0">
      <selection activeCell="A28" sqref="A28"/>
    </sheetView>
  </sheetViews>
  <sheetFormatPr defaultRowHeight="12.75" x14ac:dyDescent="0.2"/>
  <cols>
    <col min="1" max="1" width="25.7109375" customWidth="1"/>
    <col min="2" max="2" width="18.140625" customWidth="1"/>
    <col min="3" max="3" width="16.42578125" customWidth="1"/>
    <col min="4" max="4" width="15.85546875" customWidth="1"/>
    <col min="5" max="5" width="15.7109375" customWidth="1"/>
    <col min="8" max="8" width="10.28515625" bestFit="1" customWidth="1"/>
  </cols>
  <sheetData>
    <row r="1" spans="1:8" s="1" customFormat="1" ht="37.5" customHeight="1" x14ac:dyDescent="0.25">
      <c r="B1" s="25" t="s">
        <v>71</v>
      </c>
      <c r="C1" s="25" t="s">
        <v>72</v>
      </c>
      <c r="D1" s="25" t="s">
        <v>73</v>
      </c>
      <c r="E1" s="107" t="s">
        <v>74</v>
      </c>
    </row>
    <row r="2" spans="1:8" x14ac:dyDescent="0.2">
      <c r="A2" t="str">
        <f>Expenses!A10</f>
        <v>Total Salary &amp; Wage</v>
      </c>
      <c r="B2" s="46">
        <f>Expenses!B10</f>
        <v>0</v>
      </c>
      <c r="C2" s="48">
        <f>B2</f>
        <v>0</v>
      </c>
      <c r="D2" s="49">
        <f t="shared" ref="D2:D28" si="0">B2-C2</f>
        <v>0</v>
      </c>
      <c r="E2" s="6"/>
    </row>
    <row r="3" spans="1:8" x14ac:dyDescent="0.2">
      <c r="A3" t="str">
        <f>Expenses!A12</f>
        <v xml:space="preserve">Volunteer Expense </v>
      </c>
      <c r="B3" s="46">
        <f>Expenses!B12</f>
        <v>0</v>
      </c>
      <c r="C3" s="48">
        <f t="shared" ref="C3:C28" si="1">B3</f>
        <v>0</v>
      </c>
      <c r="D3" s="49">
        <f t="shared" si="0"/>
        <v>0</v>
      </c>
      <c r="E3" s="6"/>
    </row>
    <row r="4" spans="1:8" x14ac:dyDescent="0.2">
      <c r="A4" t="str" cm="1">
        <f t="array" ref="A4:B4">Expenses!A15:B15</f>
        <v>Advertising &amp; Public Relations</v>
      </c>
      <c r="B4" s="46">
        <v>0</v>
      </c>
      <c r="C4" s="48">
        <f t="shared" si="1"/>
        <v>0</v>
      </c>
      <c r="D4" s="49">
        <f t="shared" si="0"/>
        <v>0</v>
      </c>
      <c r="E4" s="6"/>
    </row>
    <row r="5" spans="1:8" x14ac:dyDescent="0.2">
      <c r="A5" t="str" cm="1">
        <f t="array" ref="A5:B5">Expenses!A16:B16</f>
        <v>Audit Costs</v>
      </c>
      <c r="B5" s="46">
        <v>0</v>
      </c>
      <c r="C5" s="48">
        <f t="shared" si="1"/>
        <v>0</v>
      </c>
      <c r="D5" s="49">
        <f t="shared" si="0"/>
        <v>0</v>
      </c>
      <c r="E5" s="6"/>
    </row>
    <row r="6" spans="1:8" x14ac:dyDescent="0.2">
      <c r="A6" t="str" cm="1">
        <f t="array" ref="A6:B6">Expenses!A17:B17</f>
        <v>Communications</v>
      </c>
      <c r="B6" s="46">
        <v>0</v>
      </c>
      <c r="C6" s="48">
        <f t="shared" si="1"/>
        <v>0</v>
      </c>
      <c r="D6" s="49">
        <f t="shared" si="0"/>
        <v>0</v>
      </c>
      <c r="E6" s="6"/>
    </row>
    <row r="7" spans="1:8" x14ac:dyDescent="0.2">
      <c r="A7" t="str" cm="1">
        <f t="array" ref="A7:B7">Expenses!A18:B18</f>
        <v>Conferences &amp; Training</v>
      </c>
      <c r="B7" s="46">
        <v>0</v>
      </c>
      <c r="C7" s="48">
        <f t="shared" si="1"/>
        <v>0</v>
      </c>
      <c r="D7" s="49">
        <f t="shared" si="0"/>
        <v>0</v>
      </c>
      <c r="E7" s="6"/>
    </row>
    <row r="8" spans="1:8" x14ac:dyDescent="0.2">
      <c r="A8" t="str" cm="1">
        <f t="array" ref="A8:B8">Expenses!A19:B19</f>
        <v>Equipment</v>
      </c>
      <c r="B8" s="46">
        <v>0</v>
      </c>
      <c r="C8" s="48">
        <f t="shared" si="1"/>
        <v>0</v>
      </c>
      <c r="D8" s="49">
        <f t="shared" si="0"/>
        <v>0</v>
      </c>
      <c r="E8" s="6"/>
      <c r="H8" s="46"/>
    </row>
    <row r="9" spans="1:8" x14ac:dyDescent="0.2">
      <c r="A9" t="str" cm="1">
        <f t="array" ref="A9:B9">Expenses!A20:B20</f>
        <v xml:space="preserve">Insurance </v>
      </c>
      <c r="B9" s="46">
        <v>0</v>
      </c>
      <c r="C9" s="48">
        <f t="shared" si="1"/>
        <v>0</v>
      </c>
      <c r="D9" s="49">
        <f t="shared" si="0"/>
        <v>0</v>
      </c>
      <c r="E9" s="6"/>
    </row>
    <row r="10" spans="1:8" x14ac:dyDescent="0.2">
      <c r="A10" t="str" cm="1">
        <f t="array" ref="A10:B10">Expenses!A21:B21</f>
        <v>Membership &amp; Subscriptions</v>
      </c>
      <c r="B10" s="46">
        <v>0</v>
      </c>
      <c r="C10" s="48">
        <f t="shared" si="1"/>
        <v>0</v>
      </c>
      <c r="D10" s="49">
        <f t="shared" si="0"/>
        <v>0</v>
      </c>
      <c r="E10" s="6"/>
    </row>
    <row r="11" spans="1:8" x14ac:dyDescent="0.2">
      <c r="A11" t="str" cm="1">
        <f t="array" ref="A11:B11">Expenses!A22:B22</f>
        <v>Publications &amp; Printing</v>
      </c>
      <c r="B11" s="46">
        <v>0</v>
      </c>
      <c r="C11" s="48">
        <f t="shared" si="1"/>
        <v>0</v>
      </c>
      <c r="D11" s="49">
        <f t="shared" si="0"/>
        <v>0</v>
      </c>
      <c r="E11" s="6"/>
    </row>
    <row r="12" spans="1:8" x14ac:dyDescent="0.2">
      <c r="A12" t="str" cm="1">
        <f t="array" ref="A12:B12">Expenses!A23:B23</f>
        <v>Recruitment costs</v>
      </c>
      <c r="B12" s="46">
        <v>0</v>
      </c>
      <c r="C12" s="48">
        <f t="shared" si="1"/>
        <v>0</v>
      </c>
      <c r="D12" s="49">
        <f t="shared" si="0"/>
        <v>0</v>
      </c>
      <c r="E12" s="6"/>
    </row>
    <row r="13" spans="1:8" x14ac:dyDescent="0.2">
      <c r="A13" t="str" cm="1">
        <f t="array" ref="A13:B13">Expenses!A24:B24</f>
        <v>Rent</v>
      </c>
      <c r="B13" s="46">
        <v>0</v>
      </c>
      <c r="C13" s="48">
        <f t="shared" si="1"/>
        <v>0</v>
      </c>
      <c r="D13" s="49">
        <f t="shared" si="0"/>
        <v>0</v>
      </c>
      <c r="E13" s="6"/>
    </row>
    <row r="14" spans="1:8" x14ac:dyDescent="0.2">
      <c r="A14" t="str" cm="1">
        <f t="array" ref="A14:B14">Expenses!A25:B25</f>
        <v>Supplies &amp; Materials</v>
      </c>
      <c r="B14" s="46">
        <v>0</v>
      </c>
      <c r="C14" s="48">
        <f t="shared" si="1"/>
        <v>0</v>
      </c>
      <c r="D14" s="49">
        <f t="shared" si="0"/>
        <v>0</v>
      </c>
      <c r="E14" s="6"/>
    </row>
    <row r="15" spans="1:8" x14ac:dyDescent="0.2">
      <c r="A15" t="str" cm="1">
        <f t="array" ref="A15:B15">Expenses!A26:B26</f>
        <v>Travel</v>
      </c>
      <c r="B15" s="46">
        <v>0</v>
      </c>
      <c r="C15" s="48">
        <f t="shared" si="1"/>
        <v>0</v>
      </c>
      <c r="D15" s="49">
        <f t="shared" si="0"/>
        <v>0</v>
      </c>
      <c r="E15" s="6"/>
    </row>
    <row r="16" spans="1:8" x14ac:dyDescent="0.2">
      <c r="A16" t="str" cm="1">
        <f t="array" ref="A16:B16">Expenses!A27:B27</f>
        <v>Utilities</v>
      </c>
      <c r="B16" s="46">
        <v>0</v>
      </c>
      <c r="C16" s="48">
        <f t="shared" si="1"/>
        <v>0</v>
      </c>
      <c r="D16" s="49">
        <f t="shared" si="0"/>
        <v>0</v>
      </c>
      <c r="E16" s="6"/>
    </row>
    <row r="17" spans="1:5" x14ac:dyDescent="0.2">
      <c r="A17" t="str" cm="1">
        <f t="array" ref="A17:B17">Expenses!A28:B28</f>
        <v>Other  (Itemize below)</v>
      </c>
      <c r="B17" s="46">
        <v>0</v>
      </c>
      <c r="C17" s="48">
        <f t="shared" si="1"/>
        <v>0</v>
      </c>
      <c r="D17" s="49">
        <f t="shared" si="0"/>
        <v>0</v>
      </c>
      <c r="E17" s="6"/>
    </row>
    <row r="18" spans="1:5" x14ac:dyDescent="0.2">
      <c r="A18" cm="1">
        <f t="array" ref="A18:B18">Expenses!A29:B29</f>
        <v>0</v>
      </c>
      <c r="B18" s="46">
        <v>0</v>
      </c>
      <c r="C18" s="48">
        <f t="shared" si="1"/>
        <v>0</v>
      </c>
      <c r="D18" s="49">
        <f t="shared" si="0"/>
        <v>0</v>
      </c>
      <c r="E18" s="6"/>
    </row>
    <row r="19" spans="1:5" x14ac:dyDescent="0.2">
      <c r="A19" cm="1">
        <f t="array" ref="A19:B19">Expenses!A30:B30</f>
        <v>0</v>
      </c>
      <c r="B19" s="46">
        <v>0</v>
      </c>
      <c r="C19" s="48">
        <f t="shared" si="1"/>
        <v>0</v>
      </c>
      <c r="D19" s="49">
        <f t="shared" si="0"/>
        <v>0</v>
      </c>
      <c r="E19" s="6"/>
    </row>
    <row r="20" spans="1:5" x14ac:dyDescent="0.2">
      <c r="A20" cm="1">
        <f t="array" ref="A20:B20">Expenses!A31:B31</f>
        <v>0</v>
      </c>
      <c r="B20" s="46">
        <v>0</v>
      </c>
      <c r="C20" s="48">
        <f t="shared" si="1"/>
        <v>0</v>
      </c>
      <c r="D20" s="49">
        <f t="shared" si="0"/>
        <v>0</v>
      </c>
      <c r="E20" s="6"/>
    </row>
    <row r="21" spans="1:5" x14ac:dyDescent="0.2">
      <c r="A21" cm="1">
        <f t="array" ref="A21:B21">Expenses!A32:B32</f>
        <v>0</v>
      </c>
      <c r="B21" s="46">
        <v>0</v>
      </c>
      <c r="C21" s="48">
        <f t="shared" si="1"/>
        <v>0</v>
      </c>
      <c r="D21" s="49">
        <f t="shared" si="0"/>
        <v>0</v>
      </c>
      <c r="E21" s="6"/>
    </row>
    <row r="22" spans="1:5" x14ac:dyDescent="0.2">
      <c r="A22" cm="1">
        <f t="array" ref="A22:B22">Expenses!A33:B33</f>
        <v>0</v>
      </c>
      <c r="B22" s="46">
        <v>0</v>
      </c>
      <c r="C22" s="48">
        <f t="shared" si="1"/>
        <v>0</v>
      </c>
      <c r="D22" s="49">
        <f t="shared" si="0"/>
        <v>0</v>
      </c>
      <c r="E22" s="6"/>
    </row>
    <row r="23" spans="1:5" x14ac:dyDescent="0.2">
      <c r="A23" cm="1">
        <f t="array" ref="A23:B23">Expenses!A34:B34</f>
        <v>0</v>
      </c>
      <c r="B23" s="46">
        <v>0</v>
      </c>
      <c r="C23" s="48">
        <f t="shared" si="1"/>
        <v>0</v>
      </c>
      <c r="D23" s="49">
        <f t="shared" si="0"/>
        <v>0</v>
      </c>
      <c r="E23" s="6"/>
    </row>
    <row r="24" spans="1:5" x14ac:dyDescent="0.2">
      <c r="A24" cm="1">
        <f t="array" ref="A24:B24">Expenses!A35:B35</f>
        <v>0</v>
      </c>
      <c r="B24" s="46">
        <v>0</v>
      </c>
      <c r="C24" s="48">
        <f t="shared" si="1"/>
        <v>0</v>
      </c>
      <c r="D24" s="49">
        <f t="shared" si="0"/>
        <v>0</v>
      </c>
      <c r="E24" s="6"/>
    </row>
    <row r="25" spans="1:5" x14ac:dyDescent="0.2">
      <c r="A25" cm="1">
        <f t="array" ref="A25:B25">Expenses!A36:B36</f>
        <v>0</v>
      </c>
      <c r="B25" s="46">
        <v>0</v>
      </c>
      <c r="C25" s="48">
        <f t="shared" si="1"/>
        <v>0</v>
      </c>
      <c r="D25" s="49">
        <f t="shared" si="0"/>
        <v>0</v>
      </c>
      <c r="E25" s="6"/>
    </row>
    <row r="26" spans="1:5" x14ac:dyDescent="0.2">
      <c r="A26" cm="1">
        <f t="array" ref="A26:B26">Expenses!A37:B37</f>
        <v>0</v>
      </c>
      <c r="B26" s="46">
        <v>0</v>
      </c>
      <c r="C26" s="48">
        <f t="shared" si="1"/>
        <v>0</v>
      </c>
      <c r="D26" s="49">
        <f t="shared" si="0"/>
        <v>0</v>
      </c>
      <c r="E26" s="6"/>
    </row>
    <row r="27" spans="1:5" hidden="1" x14ac:dyDescent="0.2">
      <c r="A27" cm="1">
        <f t="array" ref="A27:B27">Expenses!A38:B38</f>
        <v>0</v>
      </c>
      <c r="B27" s="46">
        <v>0</v>
      </c>
      <c r="C27" s="48">
        <f t="shared" si="1"/>
        <v>0</v>
      </c>
      <c r="D27" s="49">
        <f t="shared" si="0"/>
        <v>0</v>
      </c>
      <c r="E27" s="6"/>
    </row>
    <row r="28" spans="1:5" x14ac:dyDescent="0.2">
      <c r="A28" t="s">
        <v>75</v>
      </c>
      <c r="B28" s="47">
        <f>Expenses!B43</f>
        <v>0</v>
      </c>
      <c r="C28" s="50">
        <f t="shared" si="1"/>
        <v>0</v>
      </c>
      <c r="D28" s="51">
        <f t="shared" si="0"/>
        <v>0</v>
      </c>
      <c r="E28" s="6"/>
    </row>
    <row r="29" spans="1:5" s="26" customFormat="1" ht="30" x14ac:dyDescent="0.2">
      <c r="A29" s="108" t="s">
        <v>76</v>
      </c>
      <c r="B29" s="28">
        <f>SUM(B2:B28)</f>
        <v>0</v>
      </c>
      <c r="C29" s="27">
        <f>IF(B29&gt;60714,60714,0)</f>
        <v>0</v>
      </c>
      <c r="D29" s="28">
        <f>(C29/0.75)-C29</f>
        <v>0</v>
      </c>
      <c r="E29" s="105">
        <f>C29-D29</f>
        <v>0</v>
      </c>
    </row>
    <row r="30" spans="1:5" ht="30" x14ac:dyDescent="0.25">
      <c r="A30" s="109" t="s">
        <v>77</v>
      </c>
      <c r="C30" s="27">
        <f>IF(B29&lt;60714,SUM(C2:C28),0)</f>
        <v>0</v>
      </c>
      <c r="D30" s="28">
        <f>(C30/0.75)-C30</f>
        <v>0</v>
      </c>
      <c r="E30" s="28">
        <f>C30-D30</f>
        <v>0</v>
      </c>
    </row>
    <row r="31" spans="1:5" s="10" customFormat="1" x14ac:dyDescent="0.2">
      <c r="B31" s="104"/>
      <c r="C31" s="104"/>
      <c r="D31" s="104"/>
    </row>
  </sheetData>
  <sheetProtection algorithmName="SHA-512" hashValue="MSBEbyQLt7rZBhYOPv6OE28GTuvMRVbkv1iMWdCF0Bdkq/C2mPDe/Lhw8cY8qJ3PQuNz1Psw/+4jYl50R6s5fw==" saltValue="r+rV6YDjmgd5Ekc5EvTHAg=="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C5E5-8344-4523-95F5-7F780C54B960}">
  <dimension ref="A1:D35"/>
  <sheetViews>
    <sheetView tabSelected="1" workbookViewId="0">
      <selection activeCell="C8" sqref="C8:D8"/>
    </sheetView>
  </sheetViews>
  <sheetFormatPr defaultRowHeight="12.75" x14ac:dyDescent="0.2"/>
  <cols>
    <col min="1" max="1" width="33.85546875" customWidth="1"/>
    <col min="2" max="4" width="17.85546875" bestFit="1" customWidth="1"/>
  </cols>
  <sheetData>
    <row r="1" spans="1:4" ht="15.75" x14ac:dyDescent="0.25">
      <c r="A1" s="52" t="s">
        <v>78</v>
      </c>
      <c r="B1" s="53">
        <f>Summary!D29+Summary!D30</f>
        <v>0</v>
      </c>
      <c r="C1" s="164"/>
      <c r="D1" s="165"/>
    </row>
    <row r="2" spans="1:4" ht="93.95" customHeight="1" x14ac:dyDescent="0.2">
      <c r="A2" s="166" t="s">
        <v>79</v>
      </c>
      <c r="B2" s="143"/>
      <c r="C2" s="143"/>
      <c r="D2" s="167"/>
    </row>
    <row r="3" spans="1:4" x14ac:dyDescent="0.2">
      <c r="A3" s="65" t="s">
        <v>80</v>
      </c>
      <c r="B3" s="21" t="s">
        <v>81</v>
      </c>
      <c r="C3" s="168" t="s">
        <v>82</v>
      </c>
      <c r="D3" s="169"/>
    </row>
    <row r="4" spans="1:4" x14ac:dyDescent="0.2">
      <c r="A4" s="134"/>
      <c r="B4" s="173">
        <f>IF(Expenses!B12&lt;'Units &amp; Match'!B1, Expenses!B12, B1)</f>
        <v>0</v>
      </c>
      <c r="C4" s="155" t="s">
        <v>83</v>
      </c>
      <c r="D4" s="156"/>
    </row>
    <row r="5" spans="1:4" x14ac:dyDescent="0.2">
      <c r="A5" s="66"/>
      <c r="B5" s="174"/>
      <c r="C5" s="155"/>
      <c r="D5" s="156"/>
    </row>
    <row r="6" spans="1:4" x14ac:dyDescent="0.2">
      <c r="A6" s="66"/>
      <c r="B6" s="174"/>
      <c r="C6" s="155"/>
      <c r="D6" s="156"/>
    </row>
    <row r="7" spans="1:4" x14ac:dyDescent="0.2">
      <c r="A7" s="66"/>
      <c r="B7" s="174"/>
      <c r="C7" s="155"/>
      <c r="D7" s="156"/>
    </row>
    <row r="8" spans="1:4" x14ac:dyDescent="0.2">
      <c r="A8" s="66"/>
      <c r="B8" s="174"/>
      <c r="C8" s="155"/>
      <c r="D8" s="156"/>
    </row>
    <row r="9" spans="1:4" x14ac:dyDescent="0.2">
      <c r="A9" s="66"/>
      <c r="B9" s="174"/>
      <c r="C9" s="155"/>
      <c r="D9" s="156"/>
    </row>
    <row r="10" spans="1:4" x14ac:dyDescent="0.2">
      <c r="A10" s="66"/>
      <c r="B10" s="174"/>
      <c r="C10" s="155"/>
      <c r="D10" s="156"/>
    </row>
    <row r="11" spans="1:4" x14ac:dyDescent="0.2">
      <c r="A11" s="66"/>
      <c r="B11" s="174"/>
      <c r="C11" s="155"/>
      <c r="D11" s="156"/>
    </row>
    <row r="12" spans="1:4" x14ac:dyDescent="0.2">
      <c r="A12" s="67"/>
      <c r="B12" s="174"/>
      <c r="C12" s="155"/>
      <c r="D12" s="156"/>
    </row>
    <row r="13" spans="1:4" x14ac:dyDescent="0.2">
      <c r="A13" s="67"/>
      <c r="B13" s="174"/>
      <c r="C13" s="155"/>
      <c r="D13" s="156"/>
    </row>
    <row r="14" spans="1:4" x14ac:dyDescent="0.2">
      <c r="A14" s="66">
        <f>SUM(A4:A13)</f>
        <v>0</v>
      </c>
      <c r="B14" s="174">
        <f>SUM(B4:B13)</f>
        <v>0</v>
      </c>
      <c r="C14" s="155" t="s">
        <v>84</v>
      </c>
      <c r="D14" s="156"/>
    </row>
    <row r="15" spans="1:4" ht="24.95" customHeight="1" thickBot="1" x14ac:dyDescent="0.25">
      <c r="A15" s="68"/>
      <c r="B15" s="180">
        <f>IF(SUM(A4:B13)&gt;= B1, B1, "")</f>
        <v>0</v>
      </c>
      <c r="C15" s="157" t="s">
        <v>85</v>
      </c>
      <c r="D15" s="158"/>
    </row>
    <row r="16" spans="1:4" x14ac:dyDescent="0.2">
      <c r="A16" s="69"/>
      <c r="B16" s="64"/>
      <c r="C16" s="70"/>
      <c r="D16" s="70"/>
    </row>
    <row r="17" spans="1:4" ht="13.5" thickBot="1" x14ac:dyDescent="0.25">
      <c r="A17" s="69"/>
      <c r="B17" s="64"/>
      <c r="C17" s="70"/>
      <c r="D17" s="70"/>
    </row>
    <row r="18" spans="1:4" ht="27" customHeight="1" x14ac:dyDescent="0.2">
      <c r="A18" s="73"/>
      <c r="B18" s="159" t="s">
        <v>86</v>
      </c>
      <c r="C18" s="159"/>
      <c r="D18" s="160"/>
    </row>
    <row r="19" spans="1:4" ht="15.75" x14ac:dyDescent="0.25">
      <c r="A19" s="72" t="s">
        <v>87</v>
      </c>
      <c r="B19" s="25" t="s">
        <v>88</v>
      </c>
      <c r="C19" s="25" t="s">
        <v>89</v>
      </c>
      <c r="D19" s="74" t="s">
        <v>90</v>
      </c>
    </row>
    <row r="20" spans="1:4" x14ac:dyDescent="0.2">
      <c r="A20" s="161" t="s">
        <v>91</v>
      </c>
      <c r="B20" s="162"/>
      <c r="C20" s="162"/>
      <c r="D20" s="163"/>
    </row>
    <row r="21" spans="1:4" x14ac:dyDescent="0.2">
      <c r="A21" s="161"/>
      <c r="B21" s="162"/>
      <c r="C21" s="162"/>
      <c r="D21" s="163"/>
    </row>
    <row r="22" spans="1:4" hidden="1" x14ac:dyDescent="0.2">
      <c r="A22" s="113"/>
      <c r="B22" s="75"/>
      <c r="C22" s="75"/>
      <c r="D22" s="76"/>
    </row>
    <row r="23" spans="1:4" ht="27.95" customHeight="1" x14ac:dyDescent="0.2">
      <c r="A23" s="113" t="s">
        <v>92</v>
      </c>
      <c r="B23" s="174"/>
      <c r="C23" s="174"/>
      <c r="D23" s="175"/>
    </row>
    <row r="24" spans="1:4" hidden="1" x14ac:dyDescent="0.2">
      <c r="A24" s="113"/>
      <c r="B24" s="176"/>
      <c r="C24" s="176"/>
      <c r="D24" s="177"/>
    </row>
    <row r="25" spans="1:4" ht="34.5" customHeight="1" x14ac:dyDescent="0.2">
      <c r="A25" s="113" t="s">
        <v>93</v>
      </c>
      <c r="B25" s="178"/>
      <c r="C25" s="178"/>
      <c r="D25" s="179"/>
    </row>
    <row r="26" spans="1:4" hidden="1" x14ac:dyDescent="0.2">
      <c r="A26" s="113"/>
      <c r="B26" s="75"/>
      <c r="C26" s="75"/>
      <c r="D26" s="136"/>
    </row>
    <row r="27" spans="1:4" ht="27.75" customHeight="1" thickBot="1" x14ac:dyDescent="0.3">
      <c r="A27" s="85" t="s">
        <v>94</v>
      </c>
      <c r="B27" s="77">
        <f>IF(B23,($A28*B25)/B23,0)</f>
        <v>0</v>
      </c>
      <c r="C27" s="77">
        <f>IF(C23,($A28*C25)/C23,0)</f>
        <v>0</v>
      </c>
      <c r="D27" s="137">
        <f>IF(D23,($A28*D25)/D23,0)</f>
        <v>0</v>
      </c>
    </row>
    <row r="28" spans="1:4" x14ac:dyDescent="0.2">
      <c r="A28" s="71">
        <f>Summary!C29+Summary!C30</f>
        <v>0</v>
      </c>
      <c r="D28" s="138"/>
    </row>
    <row r="29" spans="1:4" ht="18" customHeight="1" thickBot="1" x14ac:dyDescent="0.25">
      <c r="A29" s="84" t="s">
        <v>95</v>
      </c>
      <c r="B29" s="77">
        <f>IF(B25,($A30*B25)/B23,0)</f>
        <v>0</v>
      </c>
      <c r="C29" s="77">
        <f>IF(C25,($A30*C25)/C23,0)</f>
        <v>0</v>
      </c>
      <c r="D29" s="137">
        <f>IF(D25,($A30*D25)/D23,0)</f>
        <v>0</v>
      </c>
    </row>
    <row r="30" spans="1:4" ht="13.5" thickBot="1" x14ac:dyDescent="0.25">
      <c r="A30" s="71">
        <f>Summary!E29+Summary!E30</f>
        <v>0</v>
      </c>
    </row>
    <row r="31" spans="1:4" ht="16.5" thickBot="1" x14ac:dyDescent="0.25">
      <c r="A31" s="78" t="s">
        <v>96</v>
      </c>
      <c r="B31" s="149"/>
      <c r="C31" s="150"/>
      <c r="D31" s="151"/>
    </row>
    <row r="32" spans="1:4" ht="16.5" thickBot="1" x14ac:dyDescent="0.25">
      <c r="A32" s="78"/>
      <c r="D32" s="139"/>
    </row>
    <row r="33" spans="1:4" ht="16.5" thickBot="1" x14ac:dyDescent="0.25">
      <c r="A33" s="78" t="s">
        <v>97</v>
      </c>
      <c r="B33" s="152"/>
      <c r="C33" s="153"/>
      <c r="D33" s="154"/>
    </row>
    <row r="34" spans="1:4" ht="16.5" thickBot="1" x14ac:dyDescent="0.25">
      <c r="A34" s="78"/>
      <c r="D34" s="139"/>
    </row>
    <row r="35" spans="1:4" ht="29.45" customHeight="1" thickBot="1" x14ac:dyDescent="0.25">
      <c r="A35" s="78" t="s">
        <v>98</v>
      </c>
      <c r="B35" s="88"/>
      <c r="C35" s="79" t="s">
        <v>99</v>
      </c>
      <c r="D35" s="89"/>
    </row>
  </sheetData>
  <sheetProtection algorithmName="SHA-512" hashValue="YoGlXqOcOnSFUpQDrj5aYX/PzsDsMchaknQD01xQ2Z8mCwjBm6V0EYA94EVkNpfjOef6CQG7DKIDxdr9slaoJw==" saltValue="LRbfyipWjQxjuogpbPS5xw==" spinCount="100000" sheet="1" objects="1" scenarios="1"/>
  <mergeCells count="22">
    <mergeCell ref="C6:D6"/>
    <mergeCell ref="C1:D1"/>
    <mergeCell ref="A2:D2"/>
    <mergeCell ref="C3:D3"/>
    <mergeCell ref="C4:D4"/>
    <mergeCell ref="C5:D5"/>
    <mergeCell ref="A20:A21"/>
    <mergeCell ref="B20:B21"/>
    <mergeCell ref="C20:C21"/>
    <mergeCell ref="D20:D21"/>
    <mergeCell ref="C7:D7"/>
    <mergeCell ref="C8:D8"/>
    <mergeCell ref="C9:D9"/>
    <mergeCell ref="C10:D10"/>
    <mergeCell ref="C11:D11"/>
    <mergeCell ref="C12:D12"/>
    <mergeCell ref="B31:D31"/>
    <mergeCell ref="B33:D33"/>
    <mergeCell ref="C13:D13"/>
    <mergeCell ref="C14:D14"/>
    <mergeCell ref="C15:D15"/>
    <mergeCell ref="B18:D1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A3968EF-D0AC-40C9-B2A0-E6A9C2311AD1}">
          <x14:formula1>
            <xm:f>'Drop Down Box Lists '!$E$4:$E$14</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70ABB-AAE7-42CE-B43A-09513950B01E}">
  <dimension ref="A1:K26"/>
  <sheetViews>
    <sheetView zoomScale="88" zoomScaleNormal="88" workbookViewId="0">
      <selection activeCell="H16" sqref="H16"/>
    </sheetView>
  </sheetViews>
  <sheetFormatPr defaultRowHeight="12.75" x14ac:dyDescent="0.2"/>
  <cols>
    <col min="1" max="1" width="16.5703125" customWidth="1"/>
    <col min="2" max="2" width="15.7109375" customWidth="1"/>
    <col min="3" max="3" width="20.42578125" customWidth="1"/>
    <col min="4" max="4" width="29" customWidth="1"/>
    <col min="5" max="5" width="25" customWidth="1"/>
    <col min="7" max="7" width="29.42578125" customWidth="1"/>
    <col min="8" max="8" width="22.85546875" customWidth="1"/>
    <col min="10" max="10" width="28.85546875" customWidth="1"/>
    <col min="11" max="11" width="24.5703125" customWidth="1"/>
  </cols>
  <sheetData>
    <row r="1" spans="1:11" s="75" customFormat="1" ht="23.45" customHeight="1" x14ac:dyDescent="0.2">
      <c r="A1" s="120" t="s">
        <v>100</v>
      </c>
      <c r="B1" s="121" t="s">
        <v>101</v>
      </c>
      <c r="C1" s="121" t="s">
        <v>102</v>
      </c>
      <c r="D1" s="21" t="s">
        <v>103</v>
      </c>
      <c r="E1" s="21" t="s">
        <v>104</v>
      </c>
      <c r="G1" s="21" t="s">
        <v>105</v>
      </c>
      <c r="H1" s="21" t="s">
        <v>104</v>
      </c>
      <c r="J1" s="21" t="s">
        <v>106</v>
      </c>
      <c r="K1" s="21" t="s">
        <v>104</v>
      </c>
    </row>
    <row r="2" spans="1:11" ht="24.95" customHeight="1" x14ac:dyDescent="0.2">
      <c r="C2" s="115" t="e">
        <f>B2/A2</f>
        <v>#DIV/0!</v>
      </c>
      <c r="E2" s="115" t="e">
        <f>D2*C2</f>
        <v>#DIV/0!</v>
      </c>
      <c r="H2" s="115" t="e">
        <f>G2*C2</f>
        <v>#DIV/0!</v>
      </c>
      <c r="K2" s="115" t="e">
        <f>J2*C2</f>
        <v>#DIV/0!</v>
      </c>
    </row>
    <row r="3" spans="1:11" x14ac:dyDescent="0.2">
      <c r="A3" s="118"/>
      <c r="B3" s="118"/>
      <c r="C3" s="118"/>
    </row>
    <row r="4" spans="1:11" s="75" customFormat="1" ht="33" customHeight="1" x14ac:dyDescent="0.2">
      <c r="A4" s="119"/>
      <c r="B4" s="119"/>
      <c r="C4" s="119"/>
      <c r="D4" s="21" t="s">
        <v>107</v>
      </c>
      <c r="E4" s="21" t="s">
        <v>108</v>
      </c>
      <c r="G4" s="21" t="s">
        <v>109</v>
      </c>
      <c r="H4" s="21" t="s">
        <v>108</v>
      </c>
      <c r="J4" s="21" t="s">
        <v>110</v>
      </c>
      <c r="K4" s="21" t="s">
        <v>108</v>
      </c>
    </row>
    <row r="5" spans="1:11" ht="32.450000000000003" customHeight="1" x14ac:dyDescent="0.2">
      <c r="A5" s="118"/>
      <c r="B5" s="118"/>
      <c r="C5" s="118"/>
    </row>
    <row r="6" spans="1:11" x14ac:dyDescent="0.2">
      <c r="A6" s="118"/>
      <c r="B6" s="118"/>
      <c r="C6" s="118"/>
      <c r="D6" s="118"/>
      <c r="E6" s="118"/>
      <c r="F6" s="118"/>
      <c r="G6" s="118"/>
      <c r="H6" s="118"/>
      <c r="I6" s="118"/>
      <c r="J6" s="118"/>
      <c r="K6" s="118"/>
    </row>
    <row r="7" spans="1:11" x14ac:dyDescent="0.2">
      <c r="A7" s="118"/>
      <c r="B7" s="118"/>
      <c r="C7" s="118"/>
      <c r="D7" s="118"/>
      <c r="E7" s="118"/>
      <c r="F7" s="118"/>
      <c r="G7" s="118"/>
      <c r="H7" s="118"/>
      <c r="I7" s="118"/>
      <c r="J7" s="118"/>
      <c r="K7" s="118"/>
    </row>
    <row r="8" spans="1:11" x14ac:dyDescent="0.2">
      <c r="A8" s="118"/>
      <c r="B8" s="118"/>
      <c r="C8" s="118"/>
      <c r="D8" s="118"/>
      <c r="E8" s="118"/>
      <c r="F8" s="118"/>
      <c r="G8" s="118"/>
      <c r="H8" s="118"/>
      <c r="I8" s="118"/>
      <c r="J8" s="118"/>
      <c r="K8" s="118"/>
    </row>
    <row r="10" spans="1:11" ht="15.75" x14ac:dyDescent="0.25">
      <c r="A10" s="116" t="s">
        <v>111</v>
      </c>
    </row>
    <row r="11" spans="1:11" ht="15.75" x14ac:dyDescent="0.25">
      <c r="A11" s="116" t="s">
        <v>112</v>
      </c>
    </row>
    <row r="12" spans="1:11" ht="15.75" x14ac:dyDescent="0.25">
      <c r="A12" s="116"/>
    </row>
    <row r="13" spans="1:11" ht="15" x14ac:dyDescent="0.2">
      <c r="A13" s="2" t="s">
        <v>113</v>
      </c>
    </row>
    <row r="14" spans="1:11" ht="15" x14ac:dyDescent="0.2">
      <c r="A14" s="2" t="s">
        <v>114</v>
      </c>
    </row>
    <row r="15" spans="1:11" ht="15" x14ac:dyDescent="0.2">
      <c r="A15" s="2" t="s">
        <v>115</v>
      </c>
    </row>
    <row r="16" spans="1:11" ht="15" x14ac:dyDescent="0.2">
      <c r="A16" s="2" t="s">
        <v>116</v>
      </c>
    </row>
    <row r="17" spans="1:5" ht="15" x14ac:dyDescent="0.2">
      <c r="A17" s="2"/>
    </row>
    <row r="18" spans="1:5" ht="15.75" x14ac:dyDescent="0.25">
      <c r="A18" s="116" t="s">
        <v>117</v>
      </c>
    </row>
    <row r="19" spans="1:5" ht="15.75" x14ac:dyDescent="0.25">
      <c r="A19" s="116" t="s">
        <v>118</v>
      </c>
    </row>
    <row r="21" spans="1:5" ht="15.75" x14ac:dyDescent="0.25">
      <c r="A21" s="116" t="s">
        <v>119</v>
      </c>
    </row>
    <row r="22" spans="1:5" ht="15.75" x14ac:dyDescent="0.25">
      <c r="A22" s="116" t="s">
        <v>120</v>
      </c>
      <c r="B22" s="116"/>
      <c r="C22" s="116"/>
      <c r="D22" s="116"/>
      <c r="E22" s="116"/>
    </row>
    <row r="23" spans="1:5" ht="13.5" thickBot="1" x14ac:dyDescent="0.25"/>
    <row r="24" spans="1:5" ht="17.25" thickTop="1" thickBot="1" x14ac:dyDescent="0.25">
      <c r="A24" s="78" t="s">
        <v>121</v>
      </c>
      <c r="B24" s="170"/>
      <c r="C24" s="171"/>
      <c r="D24" s="172"/>
    </row>
    <row r="25" spans="1:5" ht="17.25" thickTop="1" thickBot="1" x14ac:dyDescent="0.25">
      <c r="A25" s="78" t="s">
        <v>98</v>
      </c>
      <c r="B25" s="117"/>
    </row>
    <row r="26" spans="1:5" ht="13.5" thickTop="1" x14ac:dyDescent="0.2"/>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1BC9F-A62A-41C7-85AA-2CBDAE244876}">
  <dimension ref="A2:E67"/>
  <sheetViews>
    <sheetView workbookViewId="0">
      <selection activeCell="E50" sqref="E50"/>
    </sheetView>
  </sheetViews>
  <sheetFormatPr defaultColWidth="8.85546875" defaultRowHeight="12.75" x14ac:dyDescent="0.2"/>
  <cols>
    <col min="1" max="1" width="33.28515625" customWidth="1"/>
    <col min="2" max="2" width="2.85546875" customWidth="1"/>
    <col min="3" max="3" width="32.85546875" customWidth="1"/>
    <col min="4" max="4" width="3.42578125" customWidth="1"/>
    <col min="5" max="5" width="33.28515625" customWidth="1"/>
  </cols>
  <sheetData>
    <row r="2" spans="1:5" s="90" customFormat="1" x14ac:dyDescent="0.2">
      <c r="A2" s="90" t="s">
        <v>122</v>
      </c>
      <c r="C2" s="90" t="s">
        <v>123</v>
      </c>
      <c r="E2" s="90" t="s">
        <v>124</v>
      </c>
    </row>
    <row r="3" spans="1:5" x14ac:dyDescent="0.2">
      <c r="A3" s="3"/>
    </row>
    <row r="4" spans="1:5" x14ac:dyDescent="0.2">
      <c r="A4" s="3" t="s">
        <v>125</v>
      </c>
      <c r="C4" t="s">
        <v>126</v>
      </c>
      <c r="E4" t="s">
        <v>127</v>
      </c>
    </row>
    <row r="5" spans="1:5" x14ac:dyDescent="0.2">
      <c r="A5" s="3" t="s">
        <v>128</v>
      </c>
      <c r="C5" t="s">
        <v>129</v>
      </c>
      <c r="E5" t="s">
        <v>130</v>
      </c>
    </row>
    <row r="6" spans="1:5" x14ac:dyDescent="0.2">
      <c r="A6" s="3" t="s">
        <v>127</v>
      </c>
      <c r="C6" t="s">
        <v>131</v>
      </c>
      <c r="E6" t="s">
        <v>132</v>
      </c>
    </row>
    <row r="7" spans="1:5" x14ac:dyDescent="0.2">
      <c r="A7" s="3" t="s">
        <v>133</v>
      </c>
      <c r="C7" t="s">
        <v>134</v>
      </c>
      <c r="E7" t="s">
        <v>135</v>
      </c>
    </row>
    <row r="8" spans="1:5" x14ac:dyDescent="0.2">
      <c r="A8" s="3" t="s">
        <v>136</v>
      </c>
      <c r="C8" t="s">
        <v>137</v>
      </c>
      <c r="E8" t="s">
        <v>133</v>
      </c>
    </row>
    <row r="9" spans="1:5" x14ac:dyDescent="0.2">
      <c r="A9" s="3" t="s">
        <v>138</v>
      </c>
      <c r="C9" t="s">
        <v>139</v>
      </c>
      <c r="E9" t="s">
        <v>140</v>
      </c>
    </row>
    <row r="10" spans="1:5" x14ac:dyDescent="0.2">
      <c r="A10" s="3" t="s">
        <v>141</v>
      </c>
      <c r="C10" t="s">
        <v>142</v>
      </c>
      <c r="E10" t="s">
        <v>143</v>
      </c>
    </row>
    <row r="11" spans="1:5" x14ac:dyDescent="0.2">
      <c r="A11" s="3" t="s">
        <v>140</v>
      </c>
      <c r="E11" t="s">
        <v>144</v>
      </c>
    </row>
    <row r="12" spans="1:5" x14ac:dyDescent="0.2">
      <c r="A12" s="3" t="s">
        <v>145</v>
      </c>
      <c r="E12" t="s">
        <v>146</v>
      </c>
    </row>
    <row r="13" spans="1:5" x14ac:dyDescent="0.2">
      <c r="A13" s="3" t="s">
        <v>147</v>
      </c>
      <c r="E13" t="s">
        <v>148</v>
      </c>
    </row>
    <row r="14" spans="1:5" x14ac:dyDescent="0.2">
      <c r="A14" s="3" t="s">
        <v>149</v>
      </c>
      <c r="E14" t="s">
        <v>150</v>
      </c>
    </row>
    <row r="15" spans="1:5" x14ac:dyDescent="0.2">
      <c r="A15" s="3" t="s">
        <v>151</v>
      </c>
    </row>
    <row r="16" spans="1:5" x14ac:dyDescent="0.2">
      <c r="A16" s="3" t="s">
        <v>152</v>
      </c>
    </row>
    <row r="17" spans="1:1" x14ac:dyDescent="0.2">
      <c r="A17" s="3" t="s">
        <v>153</v>
      </c>
    </row>
    <row r="18" spans="1:1" x14ac:dyDescent="0.2">
      <c r="A18" t="s">
        <v>154</v>
      </c>
    </row>
    <row r="19" spans="1:1" x14ac:dyDescent="0.2">
      <c r="A19" s="3" t="s">
        <v>155</v>
      </c>
    </row>
    <row r="20" spans="1:1" x14ac:dyDescent="0.2">
      <c r="A20" s="3" t="s">
        <v>156</v>
      </c>
    </row>
    <row r="21" spans="1:1" x14ac:dyDescent="0.2">
      <c r="A21" s="3" t="s">
        <v>134</v>
      </c>
    </row>
    <row r="22" spans="1:1" x14ac:dyDescent="0.2">
      <c r="A22" s="3" t="s">
        <v>131</v>
      </c>
    </row>
    <row r="23" spans="1:1" x14ac:dyDescent="0.2">
      <c r="A23" s="3" t="s">
        <v>157</v>
      </c>
    </row>
    <row r="24" spans="1:1" x14ac:dyDescent="0.2">
      <c r="A24" s="3" t="s">
        <v>158</v>
      </c>
    </row>
    <row r="25" spans="1:1" x14ac:dyDescent="0.2">
      <c r="A25" t="s">
        <v>159</v>
      </c>
    </row>
    <row r="26" spans="1:1" x14ac:dyDescent="0.2">
      <c r="A26" s="3" t="s">
        <v>160</v>
      </c>
    </row>
    <row r="27" spans="1:1" x14ac:dyDescent="0.2">
      <c r="A27" s="3" t="s">
        <v>143</v>
      </c>
    </row>
    <row r="28" spans="1:1" x14ac:dyDescent="0.2">
      <c r="A28" s="3" t="s">
        <v>161</v>
      </c>
    </row>
    <row r="29" spans="1:1" x14ac:dyDescent="0.2">
      <c r="A29" s="3" t="s">
        <v>162</v>
      </c>
    </row>
    <row r="30" spans="1:1" x14ac:dyDescent="0.2">
      <c r="A30" s="3" t="s">
        <v>163</v>
      </c>
    </row>
    <row r="31" spans="1:1" x14ac:dyDescent="0.2">
      <c r="A31" s="3" t="s">
        <v>139</v>
      </c>
    </row>
    <row r="32" spans="1:1" x14ac:dyDescent="0.2">
      <c r="A32" s="3" t="s">
        <v>164</v>
      </c>
    </row>
    <row r="33" spans="1:1" x14ac:dyDescent="0.2">
      <c r="A33" s="3" t="s">
        <v>165</v>
      </c>
    </row>
    <row r="34" spans="1:1" x14ac:dyDescent="0.2">
      <c r="A34" s="3" t="s">
        <v>144</v>
      </c>
    </row>
    <row r="35" spans="1:1" x14ac:dyDescent="0.2">
      <c r="A35" t="s">
        <v>146</v>
      </c>
    </row>
    <row r="36" spans="1:1" x14ac:dyDescent="0.2">
      <c r="A36" t="s">
        <v>166</v>
      </c>
    </row>
    <row r="37" spans="1:1" x14ac:dyDescent="0.2">
      <c r="A37" s="3" t="s">
        <v>167</v>
      </c>
    </row>
    <row r="38" spans="1:1" x14ac:dyDescent="0.2">
      <c r="A38" s="3" t="s">
        <v>168</v>
      </c>
    </row>
    <row r="39" spans="1:1" x14ac:dyDescent="0.2">
      <c r="A39" s="3" t="s">
        <v>169</v>
      </c>
    </row>
    <row r="40" spans="1:1" x14ac:dyDescent="0.2">
      <c r="A40" s="3" t="s">
        <v>170</v>
      </c>
    </row>
    <row r="41" spans="1:1" x14ac:dyDescent="0.2">
      <c r="A41" s="3" t="s">
        <v>171</v>
      </c>
    </row>
    <row r="42" spans="1:1" x14ac:dyDescent="0.2">
      <c r="A42" t="s">
        <v>172</v>
      </c>
    </row>
    <row r="43" spans="1:1" x14ac:dyDescent="0.2">
      <c r="A43" s="3" t="s">
        <v>173</v>
      </c>
    </row>
    <row r="44" spans="1:1" x14ac:dyDescent="0.2">
      <c r="A44" s="3" t="s">
        <v>174</v>
      </c>
    </row>
    <row r="45" spans="1:1" x14ac:dyDescent="0.2">
      <c r="A45" s="3" t="s">
        <v>175</v>
      </c>
    </row>
    <row r="46" spans="1:1" x14ac:dyDescent="0.2">
      <c r="A46" t="s">
        <v>176</v>
      </c>
    </row>
    <row r="61" spans="1:1" x14ac:dyDescent="0.2">
      <c r="A61" s="3" t="s">
        <v>177</v>
      </c>
    </row>
    <row r="62" spans="1:1" x14ac:dyDescent="0.2">
      <c r="A62" s="3" t="s">
        <v>178</v>
      </c>
    </row>
    <row r="63" spans="1:1" x14ac:dyDescent="0.2">
      <c r="A63" s="3" t="s">
        <v>179</v>
      </c>
    </row>
    <row r="64" spans="1:1" x14ac:dyDescent="0.2">
      <c r="A64" s="3" t="s">
        <v>180</v>
      </c>
    </row>
    <row r="65" spans="1:1" x14ac:dyDescent="0.2">
      <c r="A65" s="3" t="s">
        <v>181</v>
      </c>
    </row>
    <row r="66" spans="1:1" x14ac:dyDescent="0.2">
      <c r="A66" s="3" t="s">
        <v>182</v>
      </c>
    </row>
    <row r="67" spans="1:1" x14ac:dyDescent="0.2">
      <c r="A67" s="3" t="s">
        <v>183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69FB64-C21B-4AFE-A9DD-1C58A15F31AC}">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customXml/itemProps2.xml><?xml version="1.0" encoding="utf-8"?>
<ds:datastoreItem xmlns:ds="http://schemas.openxmlformats.org/officeDocument/2006/customXml" ds:itemID="{B8CA1A74-4063-45AD-8C6A-7BE72B8065C3}">
  <ds:schemaRefs>
    <ds:schemaRef ds:uri="http://schemas.microsoft.com/sharepoint/v3/contenttype/forms"/>
  </ds:schemaRefs>
</ds:datastoreItem>
</file>

<file path=customXml/itemProps3.xml><?xml version="1.0" encoding="utf-8"?>
<ds:datastoreItem xmlns:ds="http://schemas.openxmlformats.org/officeDocument/2006/customXml" ds:itemID="{4B397AF3-50A6-40AC-8F6D-7545AECC1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Instructions</vt:lpstr>
      <vt:lpstr>Personnel</vt:lpstr>
      <vt:lpstr>Narrative</vt:lpstr>
      <vt:lpstr> Rent 2 </vt:lpstr>
      <vt:lpstr>Expenses</vt:lpstr>
      <vt:lpstr>Summary</vt:lpstr>
      <vt:lpstr>Units &amp; Match</vt:lpstr>
      <vt:lpstr>FOR SWCAA USE</vt:lpstr>
      <vt:lpstr>Drop Down Box Lists </vt:lpstr>
      <vt:lpstr>'Drop Down Box Lists '!fundtype</vt:lpstr>
      <vt:lpstr>'Drop Down Box Lists '!MIS</vt:lpstr>
      <vt:lpstr>' Rent 2 '!Print_Area</vt:lpstr>
      <vt:lpstr>Instructions!Print_Area</vt:lpstr>
      <vt:lpstr>Narrative!Print_Area</vt:lpstr>
      <vt:lpstr>Personnel!Print_Area</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Marie Allen</cp:lastModifiedBy>
  <cp:revision/>
  <dcterms:created xsi:type="dcterms:W3CDTF">2021-07-29T14:00:23Z</dcterms:created>
  <dcterms:modified xsi:type="dcterms:W3CDTF">2026-02-25T14:39:21Z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814400</vt:r8>
  </property>
  <property fmtid="{D5CDD505-2E9C-101B-9397-08002B2CF9AE}" pid="4" name="MediaServiceImageTags">
    <vt:lpwstr/>
  </property>
</Properties>
</file>