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wcaa.sharepoint.com/sites/Grants/Shared Documents/General/APPLICATION MATERIALS/2027 APPLICATION/Documents for SWCAA Website/Budget Templates FY27/Budget Templates/"/>
    </mc:Choice>
  </mc:AlternateContent>
  <xr:revisionPtr revIDLastSave="247" documentId="13_ncr:1_{2B5AFF91-8198-4B39-9758-058C80BFF141}" xr6:coauthVersionLast="47" xr6:coauthVersionMax="47" xr10:uidLastSave="{EA24863D-15EA-4B85-AC25-214F4702D7C2}"/>
  <bookViews>
    <workbookView xWindow="-120" yWindow="-120" windowWidth="29040" windowHeight="15720" activeTab="4" xr2:uid="{9364EBBA-D0C7-479D-84D8-C55D26D3126A}"/>
  </bookViews>
  <sheets>
    <sheet name="Instructions" sheetId="3" r:id="rId1"/>
    <sheet name="Personnel" sheetId="1" r:id="rId2"/>
    <sheet name=" Rent 2 " sheetId="12" r:id="rId3"/>
    <sheet name="Narrative" sheetId="2" r:id="rId4"/>
    <sheet name="Expenses" sheetId="4" r:id="rId5"/>
    <sheet name="Summary" sheetId="6" r:id="rId6"/>
    <sheet name="Units &amp; Match" sheetId="9" r:id="rId7"/>
    <sheet name="FOR SWCAA USE" sheetId="13" state="hidden" r:id="rId8"/>
    <sheet name="Drop Down Box Lists" sheetId="11" state="hidden" r:id="rId9"/>
  </sheets>
  <externalReferences>
    <externalReference r:id="rId10"/>
  </externalReferences>
  <definedNames>
    <definedName name="fundtype" localSheetId="8">'Drop Down Box Lists'!$A$2:$A$2</definedName>
    <definedName name="fundtype">'[1]Drop Down Box Lists'!$A$3:$A$7</definedName>
    <definedName name="Inkind" localSheetId="8">'Drop Down Box Lists'!#REF!</definedName>
    <definedName name="Inkind">'[1]Drop Down Box Lists'!#REF!</definedName>
    <definedName name="MIS" localSheetId="8">'Drop Down Box Lists'!$A$3:$A$58</definedName>
    <definedName name="MIS">'[1]Drop Down Box Lists'!$A$10:$A$70</definedName>
    <definedName name="_xlnm.Print_Area" localSheetId="2">' Rent 2 '!$A$1:$C$20</definedName>
    <definedName name="_xlnm.Print_Area" localSheetId="0">Instructions!$A$1:$I$13</definedName>
    <definedName name="_xlnm.Print_Area" localSheetId="3">Narrative!$A$1:$B$47</definedName>
    <definedName name="_xlnm.Print_Area" localSheetId="1">Personnel!$A$2:$G$52</definedName>
    <definedName name="_xlnm.Print_Area" localSheetId="5">Summary!$A$1:$D$42</definedName>
    <definedName name="_xlnm.Print_Area" localSheetId="6">'Units &amp; Match'!$A$1:$D$49</definedName>
    <definedName name="Source" localSheetId="8">'Drop Down Box Lists'!#REF!</definedName>
    <definedName name="Source">'[1]Drop Down Box 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4" l="1"/>
  <c r="B41" i="4"/>
  <c r="F2"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C2" i="13" l="1"/>
  <c r="K2" i="13" s="1"/>
  <c r="B16" i="12"/>
  <c r="B9" i="12"/>
  <c r="C8" i="12"/>
  <c r="H2" i="13" l="1"/>
  <c r="E2" i="13"/>
  <c r="C14" i="12"/>
  <c r="C17" i="12" s="1"/>
  <c r="C9" i="12"/>
  <c r="C10" i="12" s="1"/>
  <c r="B24" i="4" l="1"/>
  <c r="B42" i="4" s="1"/>
  <c r="C18" i="12"/>
  <c r="C16" i="12"/>
  <c r="B14" i="9" l="1"/>
  <c r="A14" i="9"/>
  <c r="B15" i="9" l="1"/>
  <c r="A5" i="6" a="1"/>
  <c r="C5" i="6" s="1"/>
  <c r="A6" i="6" a="1"/>
  <c r="C6" i="6" s="1"/>
  <c r="A7" i="6" a="1"/>
  <c r="C7" i="6" s="1"/>
  <c r="A8" i="6" a="1"/>
  <c r="C8" i="6" s="1"/>
  <c r="A9" i="6" a="1"/>
  <c r="C9" i="6" s="1"/>
  <c r="A10" i="6" a="1"/>
  <c r="C10" i="6" s="1"/>
  <c r="A11" i="6" a="1"/>
  <c r="C11" i="6" s="1"/>
  <c r="A12" i="6" a="1"/>
  <c r="C12" i="6" s="1"/>
  <c r="A14" i="6" a="1"/>
  <c r="C14" i="6" s="1"/>
  <c r="A15" i="6" a="1"/>
  <c r="C15" i="6" s="1"/>
  <c r="A16" i="6" a="1"/>
  <c r="C16" i="6" s="1"/>
  <c r="A17" i="6" a="1"/>
  <c r="C17" i="6" s="1"/>
  <c r="A18" i="6" a="1"/>
  <c r="C18" i="6" s="1"/>
  <c r="A19" i="6" a="1"/>
  <c r="C19" i="6" s="1"/>
  <c r="A20" i="6" a="1"/>
  <c r="C20" i="6" s="1"/>
  <c r="A21" i="6" a="1"/>
  <c r="C21" i="6" s="1"/>
  <c r="A22" i="6" a="1"/>
  <c r="C22" i="6" s="1"/>
  <c r="A23" i="6" a="1"/>
  <c r="C23" i="6" s="1"/>
  <c r="A24" i="6" a="1"/>
  <c r="C24" i="6" s="1"/>
  <c r="A25" i="6" a="1"/>
  <c r="C25" i="6" s="1"/>
  <c r="A26" i="6" a="1"/>
  <c r="C26" i="6" s="1"/>
  <c r="A27" i="6" a="1"/>
  <c r="C27" i="6" s="1"/>
  <c r="A4" i="6" a="1"/>
  <c r="C4" i="6" s="1"/>
  <c r="A3" i="6"/>
  <c r="B3" i="6"/>
  <c r="C3" i="6" s="1"/>
  <c r="A3" i="2"/>
  <c r="A4" i="2"/>
  <c r="A2" i="2"/>
  <c r="A27" i="6" l="1"/>
  <c r="A25" i="6"/>
  <c r="A23" i="6"/>
  <c r="A21" i="6"/>
  <c r="A19" i="6"/>
  <c r="A17" i="6"/>
  <c r="A15" i="6"/>
  <c r="A12" i="6"/>
  <c r="A10" i="6"/>
  <c r="A8" i="6"/>
  <c r="A6" i="6"/>
  <c r="A4" i="6"/>
  <c r="A26" i="6"/>
  <c r="A24" i="6"/>
  <c r="A22" i="6"/>
  <c r="A20" i="6"/>
  <c r="A18" i="6"/>
  <c r="A16" i="6"/>
  <c r="A14" i="6"/>
  <c r="A11" i="6"/>
  <c r="A9" i="6"/>
  <c r="A7" i="6"/>
  <c r="A5" i="6"/>
  <c r="A2" i="6"/>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F51" i="1" l="1"/>
  <c r="F52" i="1"/>
  <c r="B6" i="4" l="1"/>
  <c r="B8" i="4" s="1"/>
  <c r="B2" i="4"/>
  <c r="B4" i="4" s="1"/>
  <c r="A13" i="6" a="1"/>
  <c r="C13" i="6" s="1"/>
  <c r="B10" i="4" l="1"/>
  <c r="B2" i="6" s="1"/>
  <c r="C2" i="6" s="1"/>
  <c r="A13" i="6"/>
  <c r="B28" i="6" l="1"/>
  <c r="D14" i="6"/>
  <c r="D18" i="6"/>
  <c r="D20" i="6"/>
  <c r="D22" i="6"/>
  <c r="D24" i="6"/>
  <c r="D26" i="6"/>
  <c r="D15" i="6"/>
  <c r="D17" i="6"/>
  <c r="D19" i="6"/>
  <c r="D23" i="6"/>
  <c r="D25" i="6"/>
  <c r="D27" i="6"/>
  <c r="D21" i="6"/>
  <c r="D16" i="6"/>
  <c r="D11" i="6"/>
  <c r="D10" i="6"/>
  <c r="D9" i="6"/>
  <c r="D8" i="6"/>
  <c r="D7" i="6"/>
  <c r="D6" i="6"/>
  <c r="D5" i="6"/>
  <c r="D4" i="6"/>
  <c r="D2" i="6"/>
  <c r="D12" i="6"/>
  <c r="D13" i="6"/>
  <c r="C28" i="6" l="1"/>
  <c r="D28" i="6" s="1"/>
  <c r="B29" i="6"/>
  <c r="B44" i="4"/>
  <c r="D3" i="6"/>
  <c r="C29" i="6" l="1"/>
  <c r="A30" i="9" l="1"/>
  <c r="D29" i="9" s="1"/>
  <c r="A28" i="9"/>
  <c r="B1" i="9"/>
  <c r="B29" i="9" l="1"/>
  <c r="C29" i="9"/>
  <c r="B27" i="9"/>
  <c r="D27" i="9"/>
  <c r="C27"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<sst xmlns="http://schemas.openxmlformats.org/spreadsheetml/2006/main" count="197" uniqueCount="180">
  <si>
    <r>
      <rPr>
        <b/>
        <sz val="12"/>
        <rFont val="Arial"/>
        <family val="2"/>
      </rPr>
      <t>Personnel -</t>
    </r>
    <r>
      <rPr>
        <sz val="12"/>
        <rFont val="Arial"/>
        <family val="2"/>
      </rPr>
      <t xml:space="preserve"> Enter each employee on a separate row UNLESS you have multiple employees with the same job description making the same hourly rate.  For salaried employees, break salary down to an hourly rate.  If the employee works year round, enter "52" in column D, "number of weeks worked".  In Column G, click the cell and select either Full Time (FT) or Part Time PT from the drop down. If you do not indicate FT or PT, the salary will not carry over to the Expense sheet.  Note:  General &amp; Administrative Support should not be listed unless they have a direct program role.  If not, their salary allocation is covered in the deminimis calculation.  Confirm all rows with personnel expense have a FT or PT designation.</t>
    </r>
  </si>
  <si>
    <r>
      <rPr>
        <b/>
        <sz val="12"/>
        <rFont val="Arial"/>
        <family val="2"/>
      </rPr>
      <t xml:space="preserve">Narrative </t>
    </r>
    <r>
      <rPr>
        <sz val="12"/>
        <rFont val="Arial"/>
        <family val="2"/>
      </rPr>
      <t xml:space="preserve">- Explain the role each listed employee plays in this Program (not their overall roll in the organization).  Be sure the titles &amp; descriptions listed agree with your narrative program description. </t>
    </r>
  </si>
  <si>
    <r>
      <rPr>
        <b/>
        <sz val="12"/>
        <rFont val="Arial"/>
        <family val="2"/>
      </rPr>
      <t xml:space="preserve">Rent 2 </t>
    </r>
    <r>
      <rPr>
        <sz val="12"/>
        <rFont val="Arial"/>
        <family val="2"/>
      </rPr>
      <t xml:space="preserve">- Select the CORRECT FORMULA FOR YOUR ORGANIZATION.  Only use ONE FORMULA.  If your program is limited to a portion (a room or number of rooms) within a larger physical structure, use Formula ONE; If your program uses an entire space (ADC, senior center) use FORMULA TWO.  If you are unsure, call the Grants Manager to discuss.  </t>
    </r>
  </si>
  <si>
    <r>
      <rPr>
        <b/>
        <sz val="12"/>
        <rFont val="Arial"/>
        <family val="2"/>
      </rPr>
      <t>Expenses -</t>
    </r>
    <r>
      <rPr>
        <sz val="10"/>
        <rFont val="Arial"/>
        <family val="2"/>
      </rPr>
      <t xml:space="preserve"> </t>
    </r>
    <r>
      <rPr>
        <sz val="12"/>
        <rFont val="Arial"/>
        <family val="2"/>
      </rPr>
      <t xml:space="preserve">Enter the fringe percentage for Full Time (Cell B4) and Part Time (Cell B8).  Enter any Volunteer expense based on the Independent Sector (https://independentsector.org/value-of-volunteer-time-2021) volunteer value in Cell B13.  Be sure to explain volunteer activity in the application.  Enter the amount of all other expenses as indicated.  Rent (Cell B25) is pre-populated, do not try to enter anything in this cell.  Add descriptions for all expenses.  </t>
    </r>
  </si>
  <si>
    <r>
      <rPr>
        <b/>
        <sz val="12"/>
        <rFont val="Arial"/>
        <family val="2"/>
      </rPr>
      <t>Summary -</t>
    </r>
    <r>
      <rPr>
        <sz val="12"/>
        <rFont val="Arial"/>
        <family val="2"/>
      </rPr>
      <t xml:space="preserve"> This worksheet will pre-populate with the information you supplied throughout the application.  If your project budget is greater than $50,000, the summary will limit the amount of potential Title III award to $50,000.  The Match of 15% for B and 25% for E will automatically calculate.  There is no match for D.  The federal government will pay no more than 85% of the TOTAL PROJECT.  This is calculated for you by taking the project amount divided by .85 and subtracting the project amount, i.e. $50,000/.85=$58,823.  $58,823-$50,000=$8,823 (match).</t>
    </r>
  </si>
  <si>
    <r>
      <rPr>
        <b/>
        <sz val="12"/>
        <rFont val="Arial"/>
        <family val="2"/>
      </rPr>
      <t>Match -</t>
    </r>
    <r>
      <rPr>
        <sz val="12"/>
        <rFont val="Arial"/>
        <family val="2"/>
      </rPr>
      <t xml:space="preserve"> The total match amount is presented in Cell B1.  You must indicate whether all or some portion of the match is made up of in-kind or cash support.  Put the correct amount(s) in the corresponding column.  The total for both columns will appear in Cell B15.  This MUST equal Cell B1. Use the Narrative space to explain the funds or in-kind support.  For example, annual appeal, fundraiser, foundation grant.</t>
    </r>
  </si>
  <si>
    <r>
      <t xml:space="preserve">Units - </t>
    </r>
    <r>
      <rPr>
        <sz val="12"/>
        <rFont val="Arial"/>
        <family val="2"/>
      </rPr>
      <t xml:space="preserve">Click in the yellow highlighted boxes.  Select the correct MIS definition from the drop down box.  </t>
    </r>
    <r>
      <rPr>
        <sz val="12"/>
        <color rgb="FFFF0000"/>
        <rFont val="Arial"/>
        <family val="2"/>
      </rPr>
      <t>Your MIS definition(s) MUST be the same service definitions identified in the application narrative.</t>
    </r>
    <r>
      <rPr>
        <sz val="12"/>
        <rFont val="Arial"/>
        <family val="2"/>
      </rPr>
      <t xml:space="preserve">  In row 23, enter the number of service units you plan to deliver for any MIS definitions identified above.  You may have one, two or three definitions in your application. In row 25 indicate what percentage of the Program's overall budget is allocated to each service.  The resulting cost per unit will automatically calculate.  </t>
    </r>
    <r>
      <rPr>
        <b/>
        <sz val="12"/>
        <rFont val="Arial"/>
        <family val="2"/>
      </rPr>
      <t xml:space="preserve">Check number of units against the staff hours in the personnel chart- do they make sense?  </t>
    </r>
    <r>
      <rPr>
        <sz val="12"/>
        <rFont val="Arial"/>
        <family val="2"/>
      </rPr>
      <t>I.E., 20 hours of SW x 48 weeks a year = 960 hours.  If MIS is benefit counseling, how many counseling hours can be done?</t>
    </r>
  </si>
  <si>
    <t xml:space="preserve">Employee Title </t>
  </si>
  <si>
    <t># of Employees</t>
  </si>
  <si>
    <t># hours/week dedicated to project</t>
  </si>
  <si>
    <t>Number of weeks worked (if all year = 52)</t>
  </si>
  <si>
    <t>Hourly Wage</t>
  </si>
  <si>
    <t>Total</t>
  </si>
  <si>
    <t>Full = FT   or PT</t>
  </si>
  <si>
    <t>Column1</t>
  </si>
  <si>
    <t>FT</t>
  </si>
  <si>
    <t>PT</t>
  </si>
  <si>
    <t>STOP- Contact SWCAA if additional rows are needed.</t>
  </si>
  <si>
    <t>TOTAL FULL TIME</t>
  </si>
  <si>
    <t>TOTAL PART TIME</t>
  </si>
  <si>
    <t>To calculate the rent expense, enter the square feet (in cell C3) AND cost per square foot (in cell C4).  Next, enterin the RED cells for one space within an Agency (like an office or kitchen) OR the GREEN cells when the entire space belongs to the project (like ADC or senior center).  Please select the most appropriate method for your project.</t>
  </si>
  <si>
    <t xml:space="preserve">How many square feet is the activity room, office, gym, lunch room, program room(s) or facility where this specific project will take place?  </t>
  </si>
  <si>
    <t>What is the cost per square foot?  This is the rent expense for THE PROJECT SPACE, not the ENTIRE AGENCY</t>
  </si>
  <si>
    <t>One Space within Agency</t>
  </si>
  <si>
    <t xml:space="preserve">How many hours per week do this project's applicants/coordinator use THIS space.  </t>
  </si>
  <si>
    <t>How many weeks per year is the space used?</t>
  </si>
  <si>
    <t>Total Space Cost</t>
  </si>
  <si>
    <r>
      <rPr>
        <b/>
        <sz val="12"/>
        <color rgb="FFFF0000"/>
        <rFont val="Arial"/>
        <family val="2"/>
      </rPr>
      <t>Formula 1</t>
    </r>
    <r>
      <rPr>
        <sz val="12"/>
        <color rgb="FFFF0000"/>
        <rFont val="Arial"/>
        <family val="2"/>
      </rPr>
      <t xml:space="preserve"> for offices, gyms, or single rooms within a facility, medical office, program room</t>
    </r>
  </si>
  <si>
    <t>TOTAL ALLOWABLE RENT for a SINGLE space within an Agency, examples- office, gym, kitchen</t>
  </si>
  <si>
    <t xml:space="preserve">Entire Agency </t>
  </si>
  <si>
    <t>How many total clients are served per year by this program/organization (Adult Day Center, single room center)?</t>
  </si>
  <si>
    <t>What is the total number of unduplicated Clients in your application?</t>
  </si>
  <si>
    <r>
      <rPr>
        <b/>
        <sz val="12"/>
        <color rgb="FF00B050"/>
        <rFont val="Arial"/>
        <family val="2"/>
      </rPr>
      <t xml:space="preserve"> Formula 2 </t>
    </r>
    <r>
      <rPr>
        <sz val="12"/>
        <color rgb="FF00B050"/>
        <rFont val="Arial"/>
        <family val="2"/>
      </rPr>
      <t>for all space rented by applicant (ADC, Single-Space Senior Center)</t>
    </r>
  </si>
  <si>
    <t>TOTAL ALLOWABLE RENT for the ENTIRE space within an Agency, examples- ADC, Senior Center</t>
  </si>
  <si>
    <t>REMINDER, ONLY THE RED OR THE GREEN CELLS CAN HAVE A VALUE, NOT BOTH!</t>
  </si>
  <si>
    <t>Title</t>
  </si>
  <si>
    <t>Narrative, explain the role the employee plays in THIS project (not the organization)</t>
  </si>
  <si>
    <t>Years in position</t>
  </si>
  <si>
    <t>less than one</t>
  </si>
  <si>
    <t>one to two years</t>
  </si>
  <si>
    <t>three to five years</t>
  </si>
  <si>
    <t>more than five</t>
  </si>
  <si>
    <t>Full Time Personnel</t>
  </si>
  <si>
    <t>Fringe Percentage for FT</t>
  </si>
  <si>
    <t>Total Full Time</t>
  </si>
  <si>
    <t>Part Time Personnel</t>
  </si>
  <si>
    <t>Fringe Percentage for PT</t>
  </si>
  <si>
    <t>Total Part Time</t>
  </si>
  <si>
    <t>Total Salary &amp; Wage</t>
  </si>
  <si>
    <t xml:space="preserve">Volunteer Expense </t>
  </si>
  <si>
    <t>Project Expenses:</t>
  </si>
  <si>
    <t>Amount</t>
  </si>
  <si>
    <t>Explanation of All Expenses</t>
  </si>
  <si>
    <t>Advertising &amp; Public Relations</t>
  </si>
  <si>
    <t>Audit Costs</t>
  </si>
  <si>
    <t>Communications</t>
  </si>
  <si>
    <t>Conferences &amp; Training</t>
  </si>
  <si>
    <t>Equipment</t>
  </si>
  <si>
    <t xml:space="preserve">Insurance </t>
  </si>
  <si>
    <t>Membership &amp; Subscriptions</t>
  </si>
  <si>
    <t>Publications &amp; Printing</t>
  </si>
  <si>
    <t>Recruitment costs</t>
  </si>
  <si>
    <t>Rent</t>
  </si>
  <si>
    <t>Supplies &amp; Materials</t>
  </si>
  <si>
    <t>Travel</t>
  </si>
  <si>
    <t>Utilities</t>
  </si>
  <si>
    <t>Other  (Itemize below)</t>
  </si>
  <si>
    <t>Less In-Kind Volunteer</t>
  </si>
  <si>
    <t>Sub Total</t>
  </si>
  <si>
    <t>Program Budget</t>
  </si>
  <si>
    <t>Title III Request</t>
  </si>
  <si>
    <t>Match</t>
  </si>
  <si>
    <t>Total Match</t>
  </si>
  <si>
    <t xml:space="preserve">Take the total Match shown above in Cell B1 and enter the amount of cash match and/or in-kind match in the two columns below. If the match is all cash match, enter the amount only in the cash match column   (indicate whether the Match dollars are Cash or In-Kind).   FULLY explain where the Agency is getting the match, i.e. annual appeal, foundation grant,etc. in the explanation cell below.  </t>
  </si>
  <si>
    <t>Cash Match</t>
  </si>
  <si>
    <t>In-Kind</t>
  </si>
  <si>
    <t>Explanation</t>
  </si>
  <si>
    <t>Sub Total of In-kind and Cash</t>
  </si>
  <si>
    <t>Must Equal Cell B1</t>
  </si>
  <si>
    <t>MIS definitions selected MUST match services identified in your application</t>
  </si>
  <si>
    <t>Units</t>
  </si>
  <si>
    <t>MIS Definition 1</t>
  </si>
  <si>
    <t>MIS Definition 2</t>
  </si>
  <si>
    <t>MIS Definition 3</t>
  </si>
  <si>
    <t>Click highlighted cell to select MIS services per application</t>
  </si>
  <si>
    <t>Enter number of Units you will deliver for each MIS definition based on TIII REQUEST AMOUNT not the program budget</t>
  </si>
  <si>
    <t>Enter the percentage of expenses allocated to each MIS. If there's only 1 MIS definition, enter 100%.  If more than 1 MIS definition, sum must equal 100%</t>
  </si>
  <si>
    <t>Title III Budget Unit Cost</t>
  </si>
  <si>
    <t>Title III Request Unit Cost</t>
  </si>
  <si>
    <t>Agency Name</t>
  </si>
  <si>
    <t>Project Name</t>
  </si>
  <si>
    <t>Date</t>
  </si>
  <si>
    <t>Resubmission (if applicable)</t>
  </si>
  <si>
    <t>Original Title III Request</t>
  </si>
  <si>
    <t>Award</t>
  </si>
  <si>
    <t>Percentage Awarded</t>
  </si>
  <si>
    <t>MIS 1 Original Units</t>
  </si>
  <si>
    <t>Adjusted Award Units</t>
  </si>
  <si>
    <t>MIS 2 Original Units</t>
  </si>
  <si>
    <t>MIS 3 Original Units</t>
  </si>
  <si>
    <t>MIS 1 Original Title III Unit Cost</t>
  </si>
  <si>
    <t>Adjusted Title III Unit Cost</t>
  </si>
  <si>
    <t>MIS 2 Original Title III Unit Cost</t>
  </si>
  <si>
    <t>MIS 3 Original Title III Unit Cost</t>
  </si>
  <si>
    <t xml:space="preserve">As the award is less than the application request, the units must be reduced proportionate to the reduction in </t>
  </si>
  <si>
    <t>award.  SWCAA has entered the adjustments above. The numbers represent:</t>
  </si>
  <si>
    <t>1) The original Title III request from the application, the award amount from the award letter, and the percentage awarded.</t>
  </si>
  <si>
    <t>2) The original units and original Title III unit cost (from the application and budget) for each service requested in the</t>
  </si>
  <si>
    <t>application (MIS 1, MIS 2, MIS 3).</t>
  </si>
  <si>
    <t>3) The adjusted units and adjusted Title III unit cost based on the percentage awarded.</t>
  </si>
  <si>
    <t xml:space="preserve">When completing the Revised Application, the adjusted award units in this revised budget (highlighted in yellow) </t>
  </si>
  <si>
    <t>must be the same number documented in the Revised Application.</t>
  </si>
  <si>
    <t xml:space="preserve">Your signature acknowledges you have reviewed the revised budget and understand the terms of this award. </t>
  </si>
  <si>
    <t>The Project Contact or Head of Organization shown on the application cover page may sign this document.</t>
  </si>
  <si>
    <t>Signature</t>
  </si>
  <si>
    <t>Title III B grants</t>
  </si>
  <si>
    <t>Title III D grants</t>
  </si>
  <si>
    <t>Title III E grants</t>
  </si>
  <si>
    <t>Assisted Transportation</t>
  </si>
  <si>
    <t xml:space="preserve">Chronic Disease Self Management </t>
  </si>
  <si>
    <t>Benefits Education</t>
  </si>
  <si>
    <t>Benefits Counseling</t>
  </si>
  <si>
    <t>Fall Prevention - Physical Activity</t>
  </si>
  <si>
    <t>Caregiver Counseling</t>
  </si>
  <si>
    <t>Health Education</t>
  </si>
  <si>
    <t>Caregiver Support Groups Monthly</t>
  </si>
  <si>
    <t>Case Management</t>
  </si>
  <si>
    <t>Health Counseling</t>
  </si>
  <si>
    <t>Caregiver Training</t>
  </si>
  <si>
    <t>Chore</t>
  </si>
  <si>
    <t>Mental Health Screening &amp; Referral</t>
  </si>
  <si>
    <t>Companion</t>
  </si>
  <si>
    <t>Medication Management</t>
  </si>
  <si>
    <t>Day Care</t>
  </si>
  <si>
    <t>Continuing Education</t>
  </si>
  <si>
    <t xml:space="preserve">Physical Activity </t>
  </si>
  <si>
    <t>Information and Assistance</t>
  </si>
  <si>
    <t>Outreach</t>
  </si>
  <si>
    <t>Dental Services</t>
  </si>
  <si>
    <t>Personal Care Worker</t>
  </si>
  <si>
    <t>Direct Volunteer Services</t>
  </si>
  <si>
    <t>Public Information Services</t>
  </si>
  <si>
    <t>Employment Assistance</t>
  </si>
  <si>
    <t>Temporary Inpatient Care</t>
  </si>
  <si>
    <t>Employment Counseling</t>
  </si>
  <si>
    <t>Energy Related Assistance</t>
  </si>
  <si>
    <t>Family Life Education</t>
  </si>
  <si>
    <t>Foot Care</t>
  </si>
  <si>
    <t>Friendly Visiting</t>
  </si>
  <si>
    <t>Health Assessments</t>
  </si>
  <si>
    <t>Home Health Aide</t>
  </si>
  <si>
    <t>Home Repair and Renovation</t>
  </si>
  <si>
    <t>Home Safety Assessment</t>
  </si>
  <si>
    <t>Homemaker</t>
  </si>
  <si>
    <t>Language Translation</t>
  </si>
  <si>
    <t>Legal Assistance</t>
  </si>
  <si>
    <t>Medical Transportation</t>
  </si>
  <si>
    <t>Mental Health Counseling</t>
  </si>
  <si>
    <t>Money Management</t>
  </si>
  <si>
    <t>Maintenance Pers Emergency Response</t>
  </si>
  <si>
    <t>Personal Reassurance</t>
  </si>
  <si>
    <t>Physical Activity</t>
  </si>
  <si>
    <t>Public Education</t>
  </si>
  <si>
    <t>Recreation</t>
  </si>
  <si>
    <t>Respite</t>
  </si>
  <si>
    <t>Senior Center Participant</t>
  </si>
  <si>
    <t>Shopping Services</t>
  </si>
  <si>
    <t>Social Support Services</t>
  </si>
  <si>
    <t>Transportation</t>
  </si>
  <si>
    <t>Volunteer Training</t>
  </si>
  <si>
    <t>E-Benefits Education</t>
  </si>
  <si>
    <t>E-Caregiver Counseling</t>
  </si>
  <si>
    <t>E-Caregiver Support Groups</t>
  </si>
  <si>
    <t>E-Caregiver Training</t>
  </si>
  <si>
    <t>E-Information and Assistance</t>
  </si>
  <si>
    <t>E-Personal Reassurance</t>
  </si>
  <si>
    <t>E-Public Education</t>
  </si>
  <si>
    <t xml:space="preserve">Check https://independentsector.org/research/value-of-volunteer-time/  for dollar value.  Be sure to explain volunteer activity in the application. </t>
  </si>
  <si>
    <t>Important Note: If you have a Federally Approved In-Direct Cost Rate you must include documentation of rate approval as an attachment to this proposal, or your In-Direct Cost Rate is less than 15% you must contact the SWCAA Grants Manager regarding the Deminimis formula</t>
  </si>
  <si>
    <t>Deminimis at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</si>
</sst>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4" formatCode="_(&quot;$&quot;* #,##0.00_);_(&quot;$&quot;* \(#,##0.00\);_(&quot;$&quot;* &quot;-&quot;??_);_(@_)"/>
    <numFmt numFmtId="164" formatCode="_(&quot;$&quot;* #,##0_);_(&quot;$&quot;* \(#,##0\);_(&quot;$&quot;* &quot;-&quot;??_);_(@_)"/>
    <numFmt numFmtId="165" formatCode="[$-F800]dddd\,\ mmmm\ dd\,\ yyyy"/>
    <numFmt numFmtId="166" formatCode="&quot;$&quot;#,##0.00"/>
  </numFmts>
  <fonts count="18" x14ac:knownFonts="1">
    <font>
      <sz val="10"/>
      <name val="Arial"/>
      <family val="2"/>
    </font>
    <font>
      <sz val="10"/>
      <name val="Arial"/>
      <family val="2"/>
    </font>
    <font>
      <sz val="12"/>
      <name val="Arial"/>
      <family val="2"/>
    </font>
    <font>
      <b/>
      <sz val="12"/>
      <name val="Arial"/>
      <family val="2"/>
    </font>
    <font>
      <b/>
      <sz val="10"/>
      <name val="Arial"/>
      <family val="2"/>
    </font>
    <font>
      <b/>
      <sz val="11"/>
      <name val="Arial"/>
      <family val="2"/>
    </font>
    <font>
      <sz val="10"/>
      <color rgb="FFFF0000"/>
      <name val="Arial"/>
      <family val="2"/>
    </font>
    <font>
      <sz val="12"/>
      <color rgb="FFFF0000"/>
      <name val="Arial"/>
      <family val="2"/>
    </font>
    <font>
      <b/>
      <sz val="12"/>
      <color rgb="FFFF0000"/>
      <name val="Arial"/>
      <family val="2"/>
    </font>
    <font>
      <sz val="8"/>
      <name val="Arial"/>
      <family val="2"/>
    </font>
    <font>
      <b/>
      <sz val="18"/>
      <color rgb="FF00B050"/>
      <name val="Arial"/>
      <family val="2"/>
    </font>
    <font>
      <b/>
      <sz val="12"/>
      <color rgb="FF00B050"/>
      <name val="Arial"/>
      <family val="2"/>
    </font>
    <font>
      <sz val="12"/>
      <color rgb="FF00B050"/>
      <name val="Arial"/>
      <family val="2"/>
    </font>
    <font>
      <b/>
      <sz val="14"/>
      <color rgb="FF7030A0"/>
      <name val="Amasis MT Pro Black"/>
      <family val="1"/>
    </font>
    <font>
      <sz val="12"/>
      <color rgb="FF7030A0"/>
      <name val="Arial"/>
      <family val="2"/>
    </font>
    <font>
      <b/>
      <sz val="14"/>
      <name val="Amasis MT Pro Black"/>
      <family val="1"/>
    </font>
    <font>
      <b/>
      <sz val="10"/>
      <color rgb="FFFF0000"/>
      <name val="Arial"/>
      <family val="2"/>
    </font>
    <font>
      <b/>
      <sz val="18"/>
      <name val="Arial"/>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00FF99"/>
        <bgColor indexed="64"/>
      </patternFill>
    </fill>
    <fill>
      <patternFill patternType="solid">
        <fgColor theme="0" tint="-0.34998626667073579"/>
        <bgColor indexed="64"/>
      </patternFill>
    </fill>
    <fill>
      <patternFill patternType="solid">
        <fgColor rgb="FFFF0000"/>
        <bgColor indexed="64"/>
      </patternFill>
    </fill>
  </fills>
  <borders count="1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5">
    <xf numFmtId="0" fontId="0" fillId="0" borderId="0" xfId="0"/>
    <xf numFmtId="0" fontId="2" fillId="0" borderId="0" xfId="0" applyFont="1" applyAlignment="1">
      <alignment horizontal="center"/>
    </xf>
    <xf numFmtId="0" fontId="2" fillId="0" borderId="0" xfId="0" applyFont="1"/>
    <xf numFmtId="0" fontId="1" fillId="0" borderId="0" xfId="0" applyFont="1"/>
    <xf numFmtId="0" fontId="1" fillId="0" borderId="0" xfId="0" applyFont="1" applyAlignment="1">
      <alignment horizontal="center" wrapText="1"/>
    </xf>
    <xf numFmtId="44" fontId="1" fillId="0" borderId="0" xfId="1" applyFont="1"/>
    <xf numFmtId="0" fontId="0" fillId="2" borderId="0" xfId="0" applyFill="1"/>
    <xf numFmtId="0" fontId="0" fillId="0" borderId="0" xfId="0" applyAlignment="1">
      <alignment wrapText="1"/>
    </xf>
    <xf numFmtId="0" fontId="0" fillId="0" borderId="0" xfId="0" applyAlignment="1">
      <alignment vertical="top" wrapText="1"/>
    </xf>
    <xf numFmtId="0" fontId="4" fillId="0" borderId="0" xfId="0" applyFont="1" applyAlignment="1">
      <alignment horizontal="center" wrapText="1"/>
    </xf>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right"/>
    </xf>
    <xf numFmtId="164" fontId="0" fillId="0" borderId="0" xfId="1" applyNumberFormat="1" applyFont="1"/>
    <xf numFmtId="0" fontId="4" fillId="0" borderId="0" xfId="0" applyFont="1" applyAlignment="1">
      <alignment horizontal="right"/>
    </xf>
    <xf numFmtId="0" fontId="0" fillId="2" borderId="0" xfId="0" applyFill="1" applyAlignment="1">
      <alignment wrapText="1"/>
    </xf>
    <xf numFmtId="164" fontId="0" fillId="0" borderId="0" xfId="1" applyNumberFormat="1" applyFont="1" applyProtection="1">
      <protection locked="0"/>
    </xf>
    <xf numFmtId="44" fontId="0" fillId="0" borderId="0" xfId="1" applyFont="1" applyBorder="1"/>
    <xf numFmtId="0" fontId="4"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xf>
    <xf numFmtId="0" fontId="1" fillId="0" borderId="0" xfId="0" applyFont="1" applyAlignment="1">
      <alignment horizontal="center"/>
    </xf>
    <xf numFmtId="0" fontId="2" fillId="2" borderId="0" xfId="0" applyFont="1" applyFill="1"/>
    <xf numFmtId="0" fontId="2" fillId="0" borderId="0" xfId="0" applyFont="1" applyAlignment="1">
      <alignment horizontal="right"/>
    </xf>
    <xf numFmtId="0" fontId="3" fillId="0" borderId="0" xfId="0" applyFont="1" applyAlignment="1">
      <alignment horizontal="center"/>
    </xf>
    <xf numFmtId="44" fontId="4" fillId="0" borderId="0" xfId="0" applyNumberFormat="1" applyFont="1"/>
    <xf numFmtId="0" fontId="5" fillId="0" borderId="0" xfId="0" applyFont="1" applyAlignment="1">
      <alignment horizontal="center" vertical="center"/>
    </xf>
    <xf numFmtId="44" fontId="5" fillId="0" borderId="0" xfId="1" applyFont="1" applyAlignment="1" applyProtection="1">
      <alignment horizontal="center" vertical="center"/>
    </xf>
    <xf numFmtId="0" fontId="0" fillId="0" borderId="0" xfId="0" applyProtection="1">
      <protection locked="0"/>
    </xf>
    <xf numFmtId="0" fontId="4" fillId="0" borderId="0" xfId="0" applyFont="1" applyProtection="1">
      <protection hidden="1"/>
    </xf>
    <xf numFmtId="0" fontId="0" fillId="0" borderId="0" xfId="0" applyProtection="1">
      <protection hidden="1"/>
    </xf>
    <xf numFmtId="0" fontId="5" fillId="0" borderId="0" xfId="0" applyFont="1" applyAlignment="1" applyProtection="1">
      <alignment horizontal="right"/>
      <protection hidden="1"/>
    </xf>
    <xf numFmtId="0" fontId="0" fillId="0" borderId="0" xfId="0" applyAlignment="1" applyProtection="1">
      <alignment horizontal="center" wrapText="1"/>
      <protection locked="0"/>
    </xf>
    <xf numFmtId="0" fontId="0" fillId="0" borderId="0" xfId="0" applyAlignment="1" applyProtection="1">
      <alignment horizontal="left" vertical="center"/>
      <protection locked="0"/>
    </xf>
    <xf numFmtId="44" fontId="1" fillId="0" borderId="0" xfId="1" applyFont="1" applyProtection="1">
      <protection locked="0"/>
    </xf>
    <xf numFmtId="0" fontId="1"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44" fontId="4" fillId="0" borderId="0" xfId="1" applyFont="1" applyProtection="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right"/>
      <protection locked="0"/>
    </xf>
    <xf numFmtId="2" fontId="0" fillId="0" borderId="0" xfId="1" applyNumberFormat="1" applyFont="1" applyAlignment="1" applyProtection="1">
      <alignment horizontal="center" wrapText="1"/>
      <protection locked="0"/>
    </xf>
    <xf numFmtId="0" fontId="0" fillId="0" borderId="0" xfId="0" applyAlignment="1" applyProtection="1">
      <alignment wrapText="1"/>
      <protection locked="0"/>
    </xf>
    <xf numFmtId="0" fontId="0" fillId="0" borderId="0" xfId="0" applyAlignment="1">
      <alignment horizontal="right" wrapText="1"/>
    </xf>
    <xf numFmtId="44" fontId="0" fillId="0" borderId="0" xfId="0" applyNumberFormat="1"/>
    <xf numFmtId="44" fontId="0" fillId="0" borderId="1" xfId="0" applyNumberFormat="1" applyBorder="1"/>
    <xf numFmtId="44" fontId="5" fillId="0" borderId="0" xfId="0" applyNumberFormat="1" applyFont="1" applyAlignment="1">
      <alignment horizontal="center" vertical="center"/>
    </xf>
    <xf numFmtId="44" fontId="0" fillId="2" borderId="0" xfId="1" applyFont="1" applyFill="1" applyProtection="1"/>
    <xf numFmtId="44" fontId="0" fillId="2" borderId="0" xfId="0" applyNumberFormat="1" applyFill="1"/>
    <xf numFmtId="44" fontId="0" fillId="2" borderId="1" xfId="1" applyFont="1" applyFill="1" applyBorder="1" applyProtection="1"/>
    <xf numFmtId="44" fontId="0" fillId="2" borderId="1" xfId="0" applyNumberFormat="1" applyFill="1" applyBorder="1"/>
    <xf numFmtId="0" fontId="8" fillId="0" borderId="0" xfId="0" applyFont="1"/>
    <xf numFmtId="0" fontId="7" fillId="0" borderId="0" xfId="0" applyFont="1" applyAlignment="1">
      <alignment horizontal="center" vertical="center" wrapText="1"/>
    </xf>
    <xf numFmtId="0" fontId="4" fillId="0" borderId="0" xfId="0" applyFont="1" applyProtection="1">
      <protection locked="0"/>
    </xf>
    <xf numFmtId="2" fontId="0" fillId="0" borderId="0" xfId="1" applyNumberFormat="1" applyFont="1" applyAlignment="1" applyProtection="1">
      <alignment horizontal="right" wrapText="1"/>
      <protection locked="0"/>
    </xf>
    <xf numFmtId="2" fontId="1" fillId="0" borderId="0" xfId="0" applyNumberFormat="1" applyFont="1" applyAlignment="1" applyProtection="1">
      <alignment horizontal="right" vertical="center"/>
      <protection locked="0"/>
    </xf>
    <xf numFmtId="2" fontId="1" fillId="0" borderId="0" xfId="0" applyNumberFormat="1" applyFont="1" applyAlignment="1" applyProtection="1">
      <alignment horizontal="right"/>
      <protection locked="0"/>
    </xf>
    <xf numFmtId="2" fontId="1" fillId="0" borderId="0" xfId="1" applyNumberFormat="1" applyFont="1" applyAlignment="1" applyProtection="1">
      <alignment horizontal="right"/>
      <protection locked="0"/>
    </xf>
    <xf numFmtId="44" fontId="4" fillId="0" borderId="0" xfId="1" applyFont="1" applyAlignment="1">
      <alignment horizontal="right"/>
    </xf>
    <xf numFmtId="44" fontId="1" fillId="0" borderId="0" xfId="1" applyFont="1" applyAlignment="1">
      <alignment horizontal="right"/>
    </xf>
    <xf numFmtId="0" fontId="0" fillId="0" borderId="0" xfId="0" applyAlignment="1">
      <alignment horizontal="left" vertical="top"/>
    </xf>
    <xf numFmtId="44" fontId="0" fillId="0" borderId="0" xfId="0" applyNumberFormat="1" applyAlignment="1">
      <alignment horizontal="left" vertical="top"/>
    </xf>
    <xf numFmtId="0" fontId="3" fillId="0" borderId="6" xfId="0" applyFont="1" applyBorder="1" applyAlignment="1">
      <alignment horizontal="center"/>
    </xf>
    <xf numFmtId="0" fontId="0" fillId="0" borderId="3" xfId="0" applyBorder="1"/>
    <xf numFmtId="0" fontId="3" fillId="0" borderId="7" xfId="0" applyFont="1" applyBorder="1" applyAlignment="1">
      <alignment horizontal="center"/>
    </xf>
    <xf numFmtId="0" fontId="9" fillId="0" borderId="6" xfId="0" applyFont="1" applyBorder="1" applyAlignment="1">
      <alignment horizontal="left" vertical="top" wrapText="1"/>
    </xf>
    <xf numFmtId="0" fontId="0" fillId="0" borderId="0" xfId="0" applyAlignment="1">
      <alignment horizontal="center"/>
    </xf>
    <xf numFmtId="0" fontId="0" fillId="0" borderId="7" xfId="0" applyBorder="1" applyAlignment="1">
      <alignment horizontal="center"/>
    </xf>
    <xf numFmtId="44" fontId="4" fillId="0" borderId="9" xfId="0" applyNumberFormat="1" applyFont="1" applyBorder="1"/>
    <xf numFmtId="44" fontId="4" fillId="0" borderId="10" xfId="0" applyNumberFormat="1" applyFont="1" applyBorder="1"/>
    <xf numFmtId="0" fontId="0" fillId="0" borderId="0" xfId="0" applyAlignment="1" applyProtection="1">
      <alignment horizontal="center"/>
      <protection locked="0"/>
    </xf>
    <xf numFmtId="0" fontId="0" fillId="0" borderId="7" xfId="0" applyBorder="1" applyAlignment="1" applyProtection="1">
      <alignment horizontal="center"/>
      <protection locked="0"/>
    </xf>
    <xf numFmtId="9" fontId="0" fillId="0" borderId="0" xfId="2" applyFont="1" applyBorder="1" applyProtection="1">
      <protection locked="0"/>
    </xf>
    <xf numFmtId="9" fontId="0" fillId="0" borderId="7" xfId="2" applyFont="1" applyBorder="1" applyProtection="1">
      <protection locked="0"/>
    </xf>
    <xf numFmtId="2" fontId="0" fillId="0" borderId="7" xfId="0" applyNumberFormat="1" applyBorder="1" applyProtection="1">
      <protection locked="0"/>
    </xf>
    <xf numFmtId="2" fontId="0" fillId="0" borderId="0" xfId="0" applyNumberFormat="1" applyProtection="1">
      <protection locked="0"/>
    </xf>
    <xf numFmtId="0" fontId="3" fillId="0" borderId="0" xfId="0" applyFont="1" applyAlignment="1">
      <alignment horizontal="right" vertical="center"/>
    </xf>
    <xf numFmtId="0" fontId="3" fillId="0" borderId="0" xfId="0" applyFont="1" applyAlignment="1">
      <alignment horizontal="right" vertical="center" wrapText="1"/>
    </xf>
    <xf numFmtId="0" fontId="0" fillId="0" borderId="0" xfId="0" applyAlignment="1" applyProtection="1">
      <alignment horizontal="left" vertical="center" wrapText="1"/>
      <protection locked="0"/>
    </xf>
    <xf numFmtId="2" fontId="0" fillId="0" borderId="0" xfId="0" applyNumberFormat="1" applyAlignment="1" applyProtection="1">
      <alignment horizontal="center" vertical="center" wrapText="1"/>
      <protection locked="0"/>
    </xf>
    <xf numFmtId="2" fontId="0" fillId="0" borderId="0" xfId="0" applyNumberFormat="1" applyAlignment="1" applyProtection="1">
      <alignment horizontal="center" wrapText="1"/>
      <protection locked="0"/>
    </xf>
    <xf numFmtId="2" fontId="0" fillId="0" borderId="0" xfId="0" applyNumberFormat="1" applyAlignment="1" applyProtection="1">
      <alignment horizontal="right" wrapText="1"/>
      <protection locked="0"/>
    </xf>
    <xf numFmtId="0" fontId="5" fillId="0" borderId="0" xfId="0" applyFont="1" applyAlignment="1">
      <alignment horizontal="right" vertical="top" wrapText="1"/>
    </xf>
    <xf numFmtId="0" fontId="11" fillId="0" borderId="0" xfId="0" applyFont="1"/>
    <xf numFmtId="0" fontId="12" fillId="0" borderId="0" xfId="0" applyFont="1" applyAlignment="1">
      <alignment horizontal="center" vertical="center" wrapText="1"/>
    </xf>
    <xf numFmtId="0" fontId="14" fillId="2" borderId="0" xfId="0" applyFont="1" applyFill="1" applyAlignment="1">
      <alignment horizontal="center" wrapText="1"/>
    </xf>
    <xf numFmtId="165" fontId="0" fillId="0" borderId="2" xfId="0" applyNumberFormat="1" applyBorder="1" applyProtection="1">
      <protection locked="0"/>
    </xf>
    <xf numFmtId="0" fontId="0" fillId="0" borderId="2" xfId="0" applyBorder="1" applyProtection="1">
      <protection locked="0"/>
    </xf>
    <xf numFmtId="0" fontId="4" fillId="0" borderId="0" xfId="0" applyFont="1" applyAlignment="1">
      <alignment horizontal="center" vertical="center"/>
    </xf>
    <xf numFmtId="44" fontId="5" fillId="2" borderId="0" xfId="0" applyNumberFormat="1" applyFont="1" applyFill="1" applyAlignment="1">
      <alignment horizontal="center" vertical="center"/>
    </xf>
    <xf numFmtId="44" fontId="2" fillId="2" borderId="0" xfId="0" applyNumberFormat="1" applyFont="1" applyFill="1"/>
    <xf numFmtId="9" fontId="2" fillId="0" borderId="0" xfId="2" applyFont="1"/>
    <xf numFmtId="44" fontId="2" fillId="0" borderId="0" xfId="0" applyNumberFormat="1" applyFont="1"/>
    <xf numFmtId="0" fontId="15" fillId="2" borderId="0" xfId="0" applyFont="1" applyFill="1" applyAlignment="1">
      <alignment horizontal="center" wrapText="1"/>
    </xf>
    <xf numFmtId="166" fontId="2" fillId="2" borderId="0" xfId="0" applyNumberFormat="1" applyFont="1" applyFill="1" applyAlignment="1">
      <alignment horizontal="center" vertical="center" wrapText="1"/>
    </xf>
    <xf numFmtId="166" fontId="0" fillId="0" borderId="0" xfId="1" applyNumberFormat="1" applyFont="1" applyProtection="1"/>
    <xf numFmtId="166" fontId="0" fillId="0" borderId="0" xfId="1" applyNumberFormat="1" applyFont="1" applyProtection="1">
      <protection locked="0"/>
    </xf>
    <xf numFmtId="166" fontId="0" fillId="3" borderId="2" xfId="1" applyNumberFormat="1" applyFont="1" applyFill="1" applyBorder="1" applyProtection="1">
      <protection locked="0"/>
    </xf>
    <xf numFmtId="166" fontId="4" fillId="0" borderId="0" xfId="1" applyNumberFormat="1" applyFont="1" applyProtection="1">
      <protection hidden="1"/>
    </xf>
    <xf numFmtId="166" fontId="4" fillId="0" borderId="0" xfId="1" applyNumberFormat="1" applyFont="1" applyProtection="1"/>
    <xf numFmtId="0" fontId="6" fillId="0" borderId="0" xfId="0" applyFont="1" applyAlignment="1">
      <alignment wrapText="1"/>
    </xf>
    <xf numFmtId="1" fontId="2" fillId="5" borderId="14" xfId="0" applyNumberFormat="1" applyFont="1" applyFill="1" applyBorder="1" applyProtection="1">
      <protection locked="0"/>
    </xf>
    <xf numFmtId="1" fontId="2" fillId="2" borderId="14" xfId="0" applyNumberFormat="1" applyFont="1" applyFill="1" applyBorder="1" applyProtection="1">
      <protection locked="0"/>
    </xf>
    <xf numFmtId="0" fontId="3" fillId="2" borderId="3" xfId="0" applyFont="1" applyFill="1" applyBorder="1" applyAlignment="1">
      <alignment horizontal="center"/>
    </xf>
    <xf numFmtId="44" fontId="3" fillId="2" borderId="4" xfId="0" applyNumberFormat="1" applyFont="1" applyFill="1" applyBorder="1" applyAlignment="1">
      <alignment horizontal="center"/>
    </xf>
    <xf numFmtId="0" fontId="4" fillId="2" borderId="6" xfId="0" applyFont="1" applyFill="1" applyBorder="1" applyAlignment="1">
      <alignment horizontal="center"/>
    </xf>
    <xf numFmtId="0" fontId="4" fillId="2" borderId="0" xfId="0" applyFont="1" applyFill="1" applyAlignment="1">
      <alignment horizontal="center"/>
    </xf>
    <xf numFmtId="8" fontId="0" fillId="2" borderId="6" xfId="0" applyNumberFormat="1" applyFill="1" applyBorder="1" applyProtection="1">
      <protection locked="0"/>
    </xf>
    <xf numFmtId="44" fontId="0" fillId="2" borderId="0" xfId="0" applyNumberFormat="1" applyFill="1" applyProtection="1">
      <protection locked="0"/>
    </xf>
    <xf numFmtId="44" fontId="0" fillId="2" borderId="6" xfId="0" applyNumberFormat="1" applyFill="1" applyBorder="1" applyProtection="1">
      <protection locked="0"/>
    </xf>
    <xf numFmtId="0" fontId="0" fillId="2" borderId="6" xfId="0" applyFill="1" applyBorder="1" applyProtection="1">
      <protection locked="0"/>
    </xf>
    <xf numFmtId="0" fontId="0" fillId="2" borderId="0" xfId="0" applyFill="1" applyProtection="1">
      <protection locked="0"/>
    </xf>
    <xf numFmtId="0" fontId="0" fillId="2" borderId="8" xfId="0" applyFill="1" applyBorder="1" applyProtection="1">
      <protection locked="0"/>
    </xf>
    <xf numFmtId="44" fontId="4" fillId="2" borderId="9" xfId="0" applyNumberFormat="1" applyFont="1" applyFill="1" applyBorder="1"/>
    <xf numFmtId="44" fontId="4" fillId="2" borderId="0" xfId="0" applyNumberFormat="1" applyFont="1" applyFill="1" applyProtection="1">
      <protection locked="0"/>
    </xf>
    <xf numFmtId="0" fontId="0" fillId="2" borderId="0" xfId="0" applyFill="1" applyAlignment="1" applyProtection="1">
      <alignment wrapText="1"/>
      <protection locked="0"/>
    </xf>
    <xf numFmtId="10" fontId="0" fillId="0" borderId="2" xfId="2" applyNumberFormat="1" applyFont="1" applyBorder="1" applyProtection="1">
      <protection locked="0"/>
    </xf>
    <xf numFmtId="0" fontId="3" fillId="0" borderId="0" xfId="0" applyFont="1"/>
    <xf numFmtId="0" fontId="0" fillId="0" borderId="18" xfId="0" applyBorder="1"/>
    <xf numFmtId="0" fontId="0" fillId="4" borderId="0" xfId="0" applyFill="1"/>
    <xf numFmtId="0" fontId="0" fillId="6" borderId="0" xfId="0" applyFill="1"/>
    <xf numFmtId="0" fontId="0" fillId="6" borderId="0" xfId="0" applyFill="1" applyAlignment="1">
      <alignment horizontal="center"/>
    </xf>
    <xf numFmtId="0" fontId="16" fillId="0" borderId="0" xfId="0" applyFont="1" applyAlignment="1">
      <alignment horizontal="center" wrapText="1"/>
    </xf>
    <xf numFmtId="0" fontId="16" fillId="0" borderId="0" xfId="0" applyFont="1" applyAlignment="1">
      <alignment horizontal="center"/>
    </xf>
    <xf numFmtId="0" fontId="0" fillId="0" borderId="0" xfId="1" applyNumberFormat="1" applyFont="1" applyAlignment="1">
      <alignment horizontal="right" wrapText="1"/>
    </xf>
    <xf numFmtId="2" fontId="2" fillId="0" borderId="14" xfId="0" applyNumberFormat="1" applyFont="1" applyBorder="1" applyProtection="1">
      <protection locked="0"/>
    </xf>
    <xf numFmtId="44" fontId="2" fillId="0" borderId="14" xfId="1" applyFont="1" applyFill="1" applyBorder="1" applyProtection="1">
      <protection locked="0"/>
    </xf>
    <xf numFmtId="0" fontId="2" fillId="0" borderId="0" xfId="0" applyFont="1" applyAlignment="1">
      <alignment horizontal="left" wrapText="1"/>
    </xf>
    <xf numFmtId="0" fontId="2" fillId="7" borderId="0" xfId="0" applyFont="1" applyFill="1" applyAlignment="1">
      <alignment horizontal="left" vertical="top" wrapText="1"/>
    </xf>
    <xf numFmtId="2" fontId="2" fillId="7" borderId="14" xfId="0" applyNumberFormat="1" applyFont="1" applyFill="1" applyBorder="1" applyProtection="1">
      <protection locked="0"/>
    </xf>
    <xf numFmtId="44" fontId="2" fillId="7" borderId="0" xfId="1" applyFont="1" applyFill="1"/>
    <xf numFmtId="44" fontId="3" fillId="7" borderId="0" xfId="0" applyNumberFormat="1" applyFont="1" applyFill="1"/>
    <xf numFmtId="44" fontId="3" fillId="0" borderId="0" xfId="0" applyNumberFormat="1" applyFont="1" applyAlignment="1">
      <alignment horizontal="left" wrapText="1"/>
    </xf>
    <xf numFmtId="0" fontId="17" fillId="7" borderId="0" xfId="0" applyFont="1" applyFill="1" applyAlignment="1">
      <alignment horizontal="center" vertical="center" wrapText="1"/>
    </xf>
    <xf numFmtId="8" fontId="6" fillId="0" borderId="0" xfId="1" applyNumberFormat="1" applyFont="1" applyProtection="1"/>
    <xf numFmtId="166" fontId="2" fillId="5" borderId="14" xfId="0" applyNumberFormat="1" applyFont="1" applyFill="1" applyBorder="1"/>
    <xf numFmtId="44" fontId="2" fillId="2" borderId="14" xfId="1" applyFont="1" applyFill="1" applyBorder="1" applyProtection="1">
      <protection locked="0"/>
    </xf>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4" fillId="3" borderId="0" xfId="0" applyFont="1" applyFill="1" applyAlignment="1">
      <alignment vertical="center" wrapText="1"/>
    </xf>
    <xf numFmtId="0" fontId="17" fillId="5" borderId="0" xfId="0" applyFont="1" applyFill="1" applyAlignment="1">
      <alignment horizontal="center"/>
    </xf>
    <xf numFmtId="0" fontId="10" fillId="5" borderId="0" xfId="0" applyFont="1" applyFill="1" applyAlignment="1">
      <alignment horizontal="center"/>
    </xf>
    <xf numFmtId="0" fontId="13" fillId="0" borderId="0" xfId="0" applyFont="1" applyAlignment="1">
      <alignment horizontal="center" wrapText="1"/>
    </xf>
    <xf numFmtId="0" fontId="0" fillId="4" borderId="0" xfId="0" applyFill="1" applyAlignment="1">
      <alignment horizontal="center" wrapText="1"/>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4" borderId="0" xfId="0" applyFill="1" applyAlignment="1" applyProtection="1">
      <alignment horizontal="center"/>
      <protection locked="0"/>
    </xf>
    <xf numFmtId="0" fontId="0" fillId="4" borderId="7" xfId="0" applyFill="1" applyBorder="1" applyAlignment="1" applyProtection="1">
      <alignment horizontal="center"/>
      <protection locked="0"/>
    </xf>
    <xf numFmtId="0" fontId="6" fillId="0" borderId="4" xfId="0" applyFont="1" applyBorder="1" applyAlignment="1">
      <alignment horizontal="center"/>
    </xf>
    <xf numFmtId="0" fontId="6" fillId="0" borderId="5" xfId="0" applyFont="1" applyBorder="1" applyAlignment="1">
      <alignment horizontal="center"/>
    </xf>
    <xf numFmtId="0" fontId="0" fillId="2" borderId="0" xfId="0" applyFill="1" applyAlignment="1" applyProtection="1">
      <alignment wrapText="1"/>
      <protection locked="0"/>
    </xf>
    <xf numFmtId="0" fontId="0" fillId="2" borderId="7" xfId="0" applyFill="1" applyBorder="1" applyAlignment="1" applyProtection="1">
      <alignment wrapText="1"/>
      <protection locked="0"/>
    </xf>
    <xf numFmtId="0" fontId="0" fillId="2" borderId="9" xfId="0" applyFill="1" applyBorder="1" applyAlignment="1">
      <alignment wrapText="1"/>
    </xf>
    <xf numFmtId="0" fontId="0" fillId="2" borderId="10" xfId="0" applyFill="1" applyBorder="1" applyAlignment="1">
      <alignment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9" fillId="0" borderId="6" xfId="0" applyFont="1" applyBorder="1" applyAlignment="1">
      <alignment horizontal="left" vertical="top" wrapText="1"/>
    </xf>
    <xf numFmtId="0" fontId="4" fillId="2" borderId="0" xfId="0" applyFont="1" applyFill="1" applyAlignment="1">
      <alignment horizontal="center"/>
    </xf>
    <xf numFmtId="0" fontId="4" fillId="2" borderId="7" xfId="0" applyFont="1" applyFill="1" applyBorder="1" applyAlignment="1">
      <alignment horizontal="center"/>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cellXfs>
  <cellStyles count="3">
    <cellStyle name="Currency" xfId="1" builtinId="4"/>
    <cellStyle name="Normal" xfId="0" builtinId="0"/>
    <cellStyle name="Percent" xfId="2" builtinId="5"/>
  </cellStyles>
  <dxfs count="12">
    <dxf>
      <font>
        <b val="0"/>
        <i val="0"/>
        <strike val="0"/>
        <condense val="0"/>
        <extend val="0"/>
        <outline val="0"/>
        <shadow val="0"/>
        <u val="none"/>
        <vertAlign val="baseline"/>
        <sz val="10"/>
        <color auto="1"/>
        <name val="Arial"/>
        <family val="2"/>
        <scheme val="none"/>
      </font>
      <numFmt numFmtId="164" formatCode="_(&quot;$&quot;* #,##0_);_(&quot;$&quot;* \(#,##0\);_(&quot;$&quot;* &quot;-&quot;??_);_(@_)"/>
      <protection locked="0" hidden="0"/>
    </dxf>
    <dxf>
      <font>
        <b val="0"/>
        <i val="0"/>
        <strike val="0"/>
        <condense val="0"/>
        <extend val="0"/>
        <outline val="0"/>
        <shadow val="0"/>
        <u val="none"/>
        <vertAlign val="baseline"/>
        <sz val="10"/>
        <color auto="1"/>
        <name val="Arial"/>
        <family val="2"/>
        <scheme val="none"/>
      </font>
      <numFmt numFmtId="164" formatCode="_(&quot;$&quot;* #,##0_);_(&quot;$&quot;* \(#,##0\);_(&quot;$&quot;* &quot;-&quot;??_);_(@_)"/>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34" formatCode="_(&quot;$&quot;* #,##0.00_);_(&quot;$&quot;* \(#,##0.00\);_(&quot;$&quot;* &quot;-&quot;??_);_(@_)"/>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alignment horizontal="center" vertical="bottom"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center"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left" vertical="center"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s>
  <tableStyles count="1" defaultTableStyle="TableStyleMedium2" defaultPivotStyle="PivotStyleLight16">
    <tableStyle name="Table Style 1" pivot="0" count="0" xr9:uid="{E82D6422-B1A4-48E4-A3F7-7194BE77C046}"/>
  </tableStyles>
  <colors>
    <mruColors>
      <color rgb="FF00FF99"/>
      <color rgb="FFFF66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bb95d8075528094/Documents/Florida/Budget%20Title%20III%20FY%202022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A"/>
      <sheetName val="Instructions"/>
      <sheetName val="Personnel Allocation - Step 1"/>
      <sheetName val="Schedule A1"/>
      <sheetName val="Project Costs - Step 2 (2 pgs)"/>
      <sheetName val="Schedule B"/>
      <sheetName val="Application Budget - Step 3"/>
      <sheetName val="Cert NonFed Match - Step 4"/>
      <sheetName val="Comparison"/>
      <sheetName val="Drop Down Box Lists"/>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0CA082-4759-4827-8628-FA0ABE67FBA2}" name="Table1" displayName="Table1" ref="A1:H52" totalsRowShown="0" headerRowDxfId="11" dataDxfId="10">
  <autoFilter ref="A1:H52" xr:uid="{8C8F9D43-C980-4689-978B-24459316C8B0}"/>
  <tableColumns count="8">
    <tableColumn id="1" xr3:uid="{A25F38D8-0E98-4C47-ABE0-1BA72F9BC9C6}" name="Employee Title " dataDxfId="9"/>
    <tableColumn id="2" xr3:uid="{A4FBF756-1CA9-4857-AE66-837465925DEC}" name="# of Employees" dataDxfId="8"/>
    <tableColumn id="3" xr3:uid="{2AA69839-0DF9-4B95-AA2B-D80260FC3485}" name="# hours/week dedicated to project" dataDxfId="7"/>
    <tableColumn id="8" xr3:uid="{5B0C2702-3BDD-449E-865D-FC35FEB0AFAA}" name="Number of weeks worked (if all year = 52)"/>
    <tableColumn id="4" xr3:uid="{6A4EE692-BDBF-4C1F-BCF6-9D4C65C96EA6}" name="Hourly Wage" dataDxfId="6" dataCellStyle="Currency"/>
    <tableColumn id="5" xr3:uid="{70064BA6-8A6C-4BD9-9A29-36EF9D9E0549}" name="Total" dataDxfId="5" dataCellStyle="Currency"/>
    <tableColumn id="6" xr3:uid="{396E0EAA-6AE5-4332-ABAE-974A936C51BD}" name="Full = FT   or PT" dataDxfId="4"/>
    <tableColumn id="7" xr3:uid="{89E9C207-8D04-4702-8180-A675A9016251}" name="Column1" dataDxfId="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04C129-3C46-4339-83C4-674CF229EB71}" name="Table2" displayName="Table2" ref="A1:D47" totalsRowShown="0">
  <tableColumns count="4">
    <tableColumn id="1" xr3:uid="{64CA91DC-8C2F-4658-987F-210339A0B425}" name="Title">
      <calculatedColumnFormula>Personnel!A2</calculatedColumnFormula>
    </tableColumn>
    <tableColumn id="2" xr3:uid="{67A7CC6D-A645-4E38-987D-D2EB5C770E45}" name="Narrative, explain the role the employee plays in THIS project (not the organization)" dataDxfId="2"/>
    <tableColumn id="3" xr3:uid="{75D6BDA5-EF93-4185-B1C1-18AD061E17E6}" name="Years in position"/>
    <tableColumn id="4" xr3:uid="{0196B5D4-3490-4E58-9486-7D7E267C25D6}" name="Column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A022FA-6874-46EB-A27F-5CA2EA539747}" name="Table3" displayName="Table3" ref="A2:C45" headerRowCount="0" totalsRowShown="0">
  <tableColumns count="3">
    <tableColumn id="1" xr3:uid="{509DB6DF-DD8E-4420-B785-3897281E0C91}" name="Column1"/>
    <tableColumn id="2" xr3:uid="{6E046F75-E7A1-411B-B965-53B921F3584B}" name="Column2" headerRowDxfId="1" dataDxfId="0" headerRowCellStyle="Currency" dataCellStyle="Currency"/>
    <tableColumn id="3" xr3:uid="{362C563E-7B64-4ECE-8786-C1FC70A555BA}" name="Column3"/>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0A1D-5379-4CD3-9C89-35F22113AE75}">
  <sheetPr>
    <pageSetUpPr fitToPage="1"/>
  </sheetPr>
  <dimension ref="A1:I41"/>
  <sheetViews>
    <sheetView view="pageLayout" topLeftCell="A5" zoomScaleNormal="100" workbookViewId="0">
      <selection activeCell="A7" sqref="A7:I7"/>
    </sheetView>
  </sheetViews>
  <sheetFormatPr defaultRowHeight="12.75" x14ac:dyDescent="0.2"/>
  <cols>
    <col min="9" max="9" width="17.42578125" customWidth="1"/>
  </cols>
  <sheetData>
    <row r="1" spans="1:9" ht="140.25" customHeight="1" x14ac:dyDescent="0.2">
      <c r="A1" s="144" t="s">
        <v>0</v>
      </c>
      <c r="B1" s="144"/>
      <c r="C1" s="144"/>
      <c r="D1" s="144"/>
      <c r="E1" s="144"/>
      <c r="F1" s="144"/>
      <c r="G1" s="144"/>
      <c r="H1" s="144"/>
      <c r="I1" s="144"/>
    </row>
    <row r="2" spans="1:9" ht="52.5" customHeight="1" x14ac:dyDescent="0.2">
      <c r="A2" s="144" t="s">
        <v>1</v>
      </c>
      <c r="B2" s="144"/>
      <c r="C2" s="144"/>
      <c r="D2" s="144"/>
      <c r="E2" s="144"/>
      <c r="F2" s="144"/>
      <c r="G2" s="144"/>
      <c r="H2" s="144"/>
      <c r="I2" s="144"/>
    </row>
    <row r="3" spans="1:9" ht="75" customHeight="1" x14ac:dyDescent="0.2">
      <c r="A3" s="144" t="s">
        <v>2</v>
      </c>
      <c r="B3" s="144"/>
      <c r="C3" s="144"/>
      <c r="D3" s="144"/>
      <c r="E3" s="144"/>
      <c r="F3" s="144"/>
      <c r="G3" s="144"/>
      <c r="H3" s="144"/>
      <c r="I3" s="144"/>
    </row>
    <row r="4" spans="1:9" ht="90" customHeight="1" x14ac:dyDescent="0.2">
      <c r="A4" s="142" t="s">
        <v>3</v>
      </c>
      <c r="B4" s="142"/>
      <c r="C4" s="142"/>
      <c r="D4" s="142"/>
      <c r="E4" s="142"/>
      <c r="F4" s="142"/>
      <c r="G4" s="142"/>
      <c r="H4" s="142"/>
      <c r="I4" s="142"/>
    </row>
    <row r="5" spans="1:9" ht="110.25" customHeight="1" x14ac:dyDescent="0.2">
      <c r="A5" s="143" t="s">
        <v>4</v>
      </c>
      <c r="B5" s="142"/>
      <c r="C5" s="142"/>
      <c r="D5" s="142"/>
      <c r="E5" s="142"/>
      <c r="F5" s="142"/>
      <c r="G5" s="142"/>
      <c r="H5" s="142"/>
      <c r="I5" s="142"/>
    </row>
    <row r="6" spans="1:9" ht="89.25" customHeight="1" x14ac:dyDescent="0.2">
      <c r="A6" s="143" t="s">
        <v>5</v>
      </c>
      <c r="B6" s="142"/>
      <c r="C6" s="142"/>
      <c r="D6" s="142"/>
      <c r="E6" s="142"/>
      <c r="F6" s="142"/>
      <c r="G6" s="142"/>
      <c r="H6" s="142"/>
      <c r="I6" s="142"/>
    </row>
    <row r="7" spans="1:9" ht="126.75" customHeight="1" x14ac:dyDescent="0.2">
      <c r="A7" s="141" t="s">
        <v>6</v>
      </c>
      <c r="B7" s="142"/>
      <c r="C7" s="142"/>
      <c r="D7" s="142"/>
      <c r="E7" s="142"/>
      <c r="F7" s="142"/>
      <c r="G7" s="142"/>
      <c r="H7" s="142"/>
      <c r="I7" s="142"/>
    </row>
    <row r="8" spans="1:9" x14ac:dyDescent="0.2">
      <c r="A8" s="8"/>
      <c r="B8" s="8"/>
      <c r="C8" s="8"/>
      <c r="D8" s="8"/>
      <c r="E8" s="8"/>
      <c r="F8" s="8"/>
      <c r="G8" s="8"/>
      <c r="H8" s="8"/>
      <c r="I8" s="8"/>
    </row>
    <row r="9" spans="1:9" x14ac:dyDescent="0.2">
      <c r="A9" s="8"/>
      <c r="B9" s="8"/>
      <c r="C9" s="8"/>
      <c r="D9" s="8"/>
      <c r="E9" s="8"/>
      <c r="F9" s="8"/>
      <c r="G9" s="8"/>
      <c r="H9" s="8"/>
      <c r="I9" s="8"/>
    </row>
    <row r="10" spans="1:9" x14ac:dyDescent="0.2">
      <c r="A10" s="8"/>
      <c r="B10" s="8"/>
      <c r="C10" s="8"/>
      <c r="D10" s="8"/>
      <c r="E10" s="8"/>
      <c r="F10" s="8"/>
      <c r="G10" s="8"/>
      <c r="H10" s="8"/>
      <c r="I10" s="8"/>
    </row>
    <row r="11" spans="1:9" x14ac:dyDescent="0.2">
      <c r="A11" s="8"/>
      <c r="B11" s="8"/>
      <c r="C11" s="8"/>
      <c r="D11" s="8"/>
      <c r="E11" s="8"/>
      <c r="F11" s="8"/>
      <c r="G11" s="8"/>
      <c r="H11" s="8"/>
      <c r="I11" s="8"/>
    </row>
    <row r="12" spans="1:9" x14ac:dyDescent="0.2">
      <c r="A12" s="8"/>
      <c r="B12" s="8"/>
      <c r="C12" s="8"/>
      <c r="D12" s="8"/>
      <c r="E12" s="8"/>
      <c r="F12" s="8"/>
      <c r="G12" s="8"/>
      <c r="H12" s="8"/>
      <c r="I12" s="8"/>
    </row>
    <row r="13" spans="1:9" x14ac:dyDescent="0.2">
      <c r="A13" s="8"/>
      <c r="B13" s="8"/>
      <c r="C13" s="8"/>
      <c r="D13" s="8"/>
      <c r="E13" s="8"/>
      <c r="F13" s="8"/>
      <c r="G13" s="8"/>
      <c r="H13" s="8"/>
      <c r="I13" s="8"/>
    </row>
    <row r="14" spans="1:9" x14ac:dyDescent="0.2">
      <c r="A14" s="8"/>
      <c r="B14" s="8"/>
      <c r="C14" s="8"/>
      <c r="D14" s="8"/>
      <c r="E14" s="8"/>
      <c r="F14" s="8"/>
      <c r="G14" s="8"/>
      <c r="H14" s="8"/>
      <c r="I14" s="8"/>
    </row>
    <row r="15" spans="1:9" x14ac:dyDescent="0.2">
      <c r="A15" s="8"/>
      <c r="B15" s="8"/>
      <c r="C15" s="8"/>
      <c r="D15" s="8"/>
      <c r="E15" s="8"/>
      <c r="F15" s="8"/>
      <c r="G15" s="8"/>
      <c r="H15" s="8"/>
      <c r="I15" s="8"/>
    </row>
    <row r="16" spans="1:9" x14ac:dyDescent="0.2">
      <c r="A16" s="8"/>
      <c r="B16" s="8"/>
      <c r="C16" s="8"/>
      <c r="D16" s="8"/>
      <c r="E16" s="8"/>
      <c r="F16" s="8"/>
      <c r="G16" s="8"/>
      <c r="H16" s="8"/>
      <c r="I16" s="8"/>
    </row>
    <row r="17" spans="1:9" x14ac:dyDescent="0.2">
      <c r="A17" s="8"/>
      <c r="B17" s="8"/>
      <c r="C17" s="8"/>
      <c r="D17" s="8"/>
      <c r="E17" s="8"/>
      <c r="F17" s="8"/>
      <c r="G17" s="8"/>
      <c r="H17" s="8"/>
      <c r="I17" s="8"/>
    </row>
    <row r="18" spans="1:9" x14ac:dyDescent="0.2">
      <c r="A18" s="8"/>
      <c r="B18" s="8"/>
      <c r="C18" s="8"/>
      <c r="D18" s="8"/>
      <c r="E18" s="8"/>
      <c r="F18" s="8"/>
      <c r="G18" s="8"/>
      <c r="H18" s="8"/>
      <c r="I18" s="8"/>
    </row>
    <row r="19" spans="1:9" x14ac:dyDescent="0.2">
      <c r="A19" s="8"/>
      <c r="B19" s="8"/>
      <c r="C19" s="8"/>
      <c r="D19" s="8"/>
      <c r="E19" s="8"/>
      <c r="F19" s="8"/>
      <c r="G19" s="8"/>
      <c r="H19" s="8"/>
      <c r="I19" s="8"/>
    </row>
    <row r="20" spans="1:9" x14ac:dyDescent="0.2">
      <c r="A20" s="8"/>
      <c r="B20" s="8"/>
      <c r="C20" s="8"/>
      <c r="D20" s="8"/>
      <c r="E20" s="8"/>
      <c r="F20" s="8"/>
      <c r="G20" s="8"/>
      <c r="H20" s="8"/>
      <c r="I20" s="8"/>
    </row>
    <row r="21" spans="1:9" x14ac:dyDescent="0.2">
      <c r="A21" s="8"/>
      <c r="B21" s="8"/>
      <c r="C21" s="8"/>
      <c r="D21" s="8"/>
      <c r="E21" s="8"/>
      <c r="F21" s="8"/>
      <c r="G21" s="8"/>
      <c r="H21" s="8"/>
      <c r="I21" s="8"/>
    </row>
    <row r="22" spans="1:9" x14ac:dyDescent="0.2">
      <c r="A22" s="8"/>
      <c r="B22" s="8"/>
      <c r="C22" s="8"/>
      <c r="D22" s="8"/>
      <c r="E22" s="8"/>
      <c r="F22" s="8"/>
      <c r="G22" s="8"/>
      <c r="H22" s="8"/>
      <c r="I22" s="8"/>
    </row>
    <row r="23" spans="1:9" x14ac:dyDescent="0.2">
      <c r="A23" s="8"/>
      <c r="B23" s="8"/>
      <c r="C23" s="8"/>
      <c r="D23" s="8"/>
      <c r="E23" s="8"/>
      <c r="F23" s="8"/>
      <c r="G23" s="8"/>
      <c r="H23" s="8"/>
      <c r="I23" s="8"/>
    </row>
    <row r="24" spans="1:9" x14ac:dyDescent="0.2">
      <c r="A24" s="8"/>
      <c r="B24" s="8"/>
      <c r="C24" s="8"/>
      <c r="D24" s="8"/>
      <c r="E24" s="8"/>
      <c r="F24" s="8"/>
      <c r="G24" s="8"/>
      <c r="H24" s="8"/>
      <c r="I24" s="8"/>
    </row>
    <row r="25" spans="1:9" x14ac:dyDescent="0.2">
      <c r="A25" s="8"/>
      <c r="B25" s="8"/>
      <c r="C25" s="8"/>
      <c r="D25" s="8"/>
      <c r="E25" s="8"/>
      <c r="F25" s="8"/>
      <c r="G25" s="8"/>
      <c r="H25" s="8"/>
      <c r="I25" s="8"/>
    </row>
    <row r="26" spans="1:9" x14ac:dyDescent="0.2">
      <c r="A26" s="8"/>
      <c r="B26" s="8"/>
      <c r="C26" s="8"/>
      <c r="D26" s="8"/>
      <c r="E26" s="8"/>
      <c r="F26" s="8"/>
      <c r="G26" s="8"/>
      <c r="H26" s="8"/>
      <c r="I26" s="8"/>
    </row>
    <row r="27" spans="1:9" x14ac:dyDescent="0.2">
      <c r="A27" s="8"/>
      <c r="B27" s="8"/>
      <c r="C27" s="8"/>
      <c r="D27" s="8"/>
      <c r="E27" s="8"/>
      <c r="F27" s="8"/>
      <c r="G27" s="8"/>
      <c r="H27" s="8"/>
      <c r="I27" s="8"/>
    </row>
    <row r="28" spans="1:9" x14ac:dyDescent="0.2">
      <c r="A28" s="8"/>
      <c r="B28" s="8"/>
      <c r="C28" s="8"/>
      <c r="D28" s="8"/>
      <c r="E28" s="8"/>
      <c r="F28" s="8"/>
      <c r="G28" s="8"/>
      <c r="H28" s="8"/>
      <c r="I28" s="8"/>
    </row>
    <row r="29" spans="1:9" x14ac:dyDescent="0.2">
      <c r="A29" s="8"/>
      <c r="B29" s="8"/>
      <c r="C29" s="8"/>
      <c r="D29" s="8"/>
      <c r="E29" s="8"/>
      <c r="F29" s="8"/>
      <c r="G29" s="8"/>
      <c r="H29" s="8"/>
      <c r="I29" s="8"/>
    </row>
    <row r="30" spans="1:9" x14ac:dyDescent="0.2">
      <c r="A30" s="8"/>
      <c r="B30" s="8"/>
      <c r="C30" s="8"/>
      <c r="D30" s="8"/>
      <c r="E30" s="8"/>
      <c r="F30" s="8"/>
      <c r="G30" s="8"/>
      <c r="H30" s="8"/>
      <c r="I30" s="8"/>
    </row>
    <row r="31" spans="1:9" x14ac:dyDescent="0.2">
      <c r="A31" s="8"/>
      <c r="B31" s="8"/>
      <c r="C31" s="8"/>
      <c r="D31" s="8"/>
      <c r="E31" s="8"/>
      <c r="F31" s="8"/>
      <c r="G31" s="8"/>
      <c r="H31" s="8"/>
      <c r="I31" s="8"/>
    </row>
    <row r="32" spans="1:9" x14ac:dyDescent="0.2">
      <c r="A32" s="8"/>
      <c r="B32" s="8"/>
      <c r="C32" s="8"/>
      <c r="D32" s="8"/>
      <c r="E32" s="8"/>
      <c r="F32" s="8"/>
      <c r="G32" s="8"/>
      <c r="H32" s="8"/>
      <c r="I32" s="8"/>
    </row>
    <row r="33" spans="1:9" x14ac:dyDescent="0.2">
      <c r="A33" s="8"/>
      <c r="B33" s="8"/>
      <c r="C33" s="8"/>
      <c r="D33" s="8"/>
      <c r="E33" s="8"/>
      <c r="F33" s="8"/>
      <c r="G33" s="8"/>
      <c r="H33" s="8"/>
      <c r="I33" s="8"/>
    </row>
    <row r="34" spans="1:9" x14ac:dyDescent="0.2">
      <c r="A34" s="8"/>
      <c r="B34" s="8"/>
      <c r="C34" s="8"/>
      <c r="D34" s="8"/>
      <c r="E34" s="8"/>
      <c r="F34" s="8"/>
      <c r="G34" s="8"/>
      <c r="H34" s="8"/>
      <c r="I34" s="8"/>
    </row>
    <row r="35" spans="1:9" x14ac:dyDescent="0.2">
      <c r="A35" s="8"/>
      <c r="B35" s="8"/>
      <c r="C35" s="8"/>
      <c r="D35" s="8"/>
      <c r="E35" s="8"/>
      <c r="F35" s="8"/>
      <c r="G35" s="8"/>
      <c r="H35" s="8"/>
      <c r="I35" s="8"/>
    </row>
    <row r="36" spans="1:9" x14ac:dyDescent="0.2">
      <c r="A36" s="8"/>
      <c r="B36" s="8"/>
      <c r="C36" s="8"/>
      <c r="D36" s="8"/>
      <c r="E36" s="8"/>
      <c r="F36" s="8"/>
      <c r="G36" s="8"/>
      <c r="H36" s="8"/>
      <c r="I36" s="8"/>
    </row>
    <row r="37" spans="1:9" x14ac:dyDescent="0.2">
      <c r="A37" s="8"/>
      <c r="B37" s="8"/>
      <c r="C37" s="8"/>
      <c r="D37" s="8"/>
      <c r="E37" s="8"/>
      <c r="F37" s="8"/>
      <c r="G37" s="8"/>
      <c r="H37" s="8"/>
      <c r="I37" s="8"/>
    </row>
    <row r="38" spans="1:9" x14ac:dyDescent="0.2">
      <c r="A38" s="8"/>
      <c r="B38" s="8"/>
      <c r="C38" s="8"/>
      <c r="D38" s="8"/>
      <c r="E38" s="8"/>
      <c r="F38" s="8"/>
      <c r="G38" s="8"/>
      <c r="H38" s="8"/>
      <c r="I38" s="8"/>
    </row>
    <row r="39" spans="1:9" x14ac:dyDescent="0.2">
      <c r="A39" s="8"/>
      <c r="B39" s="8"/>
      <c r="C39" s="8"/>
      <c r="D39" s="8"/>
      <c r="E39" s="8"/>
      <c r="F39" s="8"/>
      <c r="G39" s="8"/>
      <c r="H39" s="8"/>
      <c r="I39" s="8"/>
    </row>
    <row r="40" spans="1:9" x14ac:dyDescent="0.2">
      <c r="A40" s="8"/>
      <c r="B40" s="8"/>
      <c r="C40" s="8"/>
      <c r="D40" s="8"/>
      <c r="E40" s="8"/>
      <c r="F40" s="8"/>
      <c r="G40" s="8"/>
      <c r="H40" s="8"/>
      <c r="I40" s="8"/>
    </row>
    <row r="41" spans="1:9" x14ac:dyDescent="0.2">
      <c r="A41" s="8"/>
      <c r="B41" s="8"/>
      <c r="C41" s="8"/>
      <c r="D41" s="8"/>
      <c r="E41" s="8"/>
      <c r="F41" s="8"/>
      <c r="G41" s="8"/>
      <c r="H41" s="8"/>
      <c r="I41" s="8"/>
    </row>
  </sheetData>
  <mergeCells count="7">
    <mergeCell ref="A7:I7"/>
    <mergeCell ref="A6:I6"/>
    <mergeCell ref="A1:I1"/>
    <mergeCell ref="A2:I2"/>
    <mergeCell ref="A4:I4"/>
    <mergeCell ref="A5:I5"/>
    <mergeCell ref="A3:I3"/>
  </mergeCells>
  <pageMargins left="0.7" right="0.7" top="0.75" bottom="0.75" header="0.3" footer="0.3"/>
  <pageSetup fitToWidth="0" orientation="portrait" r:id="rId1"/>
  <headerFooter>
    <oddHeader>&amp;C&amp;"Arial,Bold"&amp;12BUDGET INSTRUCTIONS
Title III 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7DD4-A602-4995-8C1F-F0A224F4B639}">
  <dimension ref="A1:H78"/>
  <sheetViews>
    <sheetView view="pageLayout" zoomScale="74" zoomScaleNormal="120" zoomScalePageLayoutView="74" workbookViewId="0">
      <selection activeCell="F3" sqref="F3"/>
    </sheetView>
  </sheetViews>
  <sheetFormatPr defaultColWidth="9.140625" defaultRowHeight="12.75" x14ac:dyDescent="0.2"/>
  <cols>
    <col min="1" max="1" width="26.7109375" style="20" customWidth="1"/>
    <col min="2" max="2" width="11.85546875" style="21" customWidth="1"/>
    <col min="3" max="4" width="13.140625" style="23" customWidth="1"/>
    <col min="5" max="5" width="10.5703125" style="3" customWidth="1"/>
    <col min="6" max="6" width="18.85546875" style="3" customWidth="1"/>
    <col min="7" max="7" width="9.7109375" style="23" customWidth="1"/>
    <col min="8" max="8" width="4.140625" style="3" hidden="1" customWidth="1"/>
    <col min="9" max="16384" width="9.140625" style="3"/>
  </cols>
  <sheetData>
    <row r="1" spans="1:8" s="4" customFormat="1" ht="51" x14ac:dyDescent="0.2">
      <c r="A1" s="19" t="s">
        <v>7</v>
      </c>
      <c r="B1" s="19" t="s">
        <v>8</v>
      </c>
      <c r="C1" s="9" t="s">
        <v>9</v>
      </c>
      <c r="D1" s="9" t="s">
        <v>10</v>
      </c>
      <c r="E1" s="9" t="s">
        <v>11</v>
      </c>
      <c r="F1" s="9" t="s">
        <v>12</v>
      </c>
      <c r="G1" s="9" t="s">
        <v>13</v>
      </c>
      <c r="H1" s="9" t="s">
        <v>14</v>
      </c>
    </row>
    <row r="2" spans="1:8" s="4" customFormat="1" x14ac:dyDescent="0.2">
      <c r="A2" s="82"/>
      <c r="B2" s="83"/>
      <c r="C2" s="84"/>
      <c r="D2" s="84"/>
      <c r="E2" s="45"/>
      <c r="F2" s="128">
        <f>Table1[[#This Row],['# of Employees]]*Table1[[#This Row],['# hours/week dedicated to project]]*Table1[[#This Row],[Hourly Wage]]*Table1[[#This Row],[Number of weeks worked (if all year = 52)]]</f>
        <v>0</v>
      </c>
      <c r="G2" s="34"/>
      <c r="H2" s="34"/>
    </row>
    <row r="3" spans="1:8" s="4" customFormat="1" x14ac:dyDescent="0.2">
      <c r="A3" s="82"/>
      <c r="B3" s="59"/>
      <c r="C3" s="85"/>
      <c r="D3" s="85"/>
      <c r="E3" s="58"/>
      <c r="F3" s="128">
        <f>Table1[[#This Row],['# of Employees]]*Table1[[#This Row],['# hours/week dedicated to project]]*Table1[[#This Row],[Hourly Wage]]*Table1[[#This Row],[Number of weeks worked (if all year = 52)]]</f>
        <v>0</v>
      </c>
      <c r="G3" s="34"/>
      <c r="H3" s="34"/>
    </row>
    <row r="4" spans="1:8" x14ac:dyDescent="0.2">
      <c r="A4" s="82"/>
      <c r="B4" s="59"/>
      <c r="C4" s="60"/>
      <c r="D4" s="60"/>
      <c r="E4" s="58"/>
      <c r="F4" s="128">
        <f>Table1[[#This Row],['# of Employees]]*Table1[[#This Row],['# hours/week dedicated to project]]*Table1[[#This Row],[Hourly Wage]]*Table1[[#This Row],[Number of weeks worked (if all year = 52)]]</f>
        <v>0</v>
      </c>
      <c r="G4" s="43"/>
      <c r="H4" s="30" t="s">
        <v>15</v>
      </c>
    </row>
    <row r="5" spans="1:8" x14ac:dyDescent="0.2">
      <c r="A5" s="35"/>
      <c r="B5" s="59"/>
      <c r="C5" s="60"/>
      <c r="D5" s="60"/>
      <c r="E5" s="58"/>
      <c r="F5" s="128">
        <f>Table1[[#This Row],['# of Employees]]*Table1[[#This Row],['# hours/week dedicated to project]]*Table1[[#This Row],[Hourly Wage]]*Table1[[#This Row],[Number of weeks worked (if all year = 52)]]</f>
        <v>0</v>
      </c>
      <c r="G5" s="43"/>
      <c r="H5" s="30" t="s">
        <v>16</v>
      </c>
    </row>
    <row r="6" spans="1:8" x14ac:dyDescent="0.2">
      <c r="A6" s="35"/>
      <c r="B6" s="59"/>
      <c r="C6" s="60"/>
      <c r="D6" s="60"/>
      <c r="E6" s="58"/>
      <c r="F6" s="128">
        <f>Table1[[#This Row],['# of Employees]]*Table1[[#This Row],['# hours/week dedicated to project]]*Table1[[#This Row],[Hourly Wage]]*Table1[[#This Row],[Number of weeks worked (if all year = 52)]]</f>
        <v>0</v>
      </c>
      <c r="G6" s="43"/>
      <c r="H6" s="30"/>
    </row>
    <row r="7" spans="1:8" x14ac:dyDescent="0.2">
      <c r="A7" s="35"/>
      <c r="B7" s="59"/>
      <c r="C7" s="60"/>
      <c r="D7" s="60"/>
      <c r="E7" s="61"/>
      <c r="F7" s="128">
        <f>Table1[[#This Row],['# of Employees]]*Table1[[#This Row],['# hours/week dedicated to project]]*Table1[[#This Row],[Hourly Wage]]*Table1[[#This Row],[Number of weeks worked (if all year = 52)]]</f>
        <v>0</v>
      </c>
      <c r="G7" s="43"/>
      <c r="H7" s="30"/>
    </row>
    <row r="8" spans="1:8" x14ac:dyDescent="0.2">
      <c r="A8" s="37"/>
      <c r="B8" s="59"/>
      <c r="C8" s="60"/>
      <c r="D8" s="60"/>
      <c r="E8" s="61"/>
      <c r="F8" s="128">
        <f>Table1[[#This Row],['# of Employees]]*Table1[[#This Row],['# hours/week dedicated to project]]*Table1[[#This Row],[Hourly Wage]]*Table1[[#This Row],[Number of weeks worked (if all year = 52)]]</f>
        <v>0</v>
      </c>
      <c r="G8" s="43"/>
      <c r="H8" s="30"/>
    </row>
    <row r="9" spans="1:8" x14ac:dyDescent="0.2">
      <c r="A9" s="37"/>
      <c r="B9" s="59"/>
      <c r="C9" s="60"/>
      <c r="D9" s="60"/>
      <c r="E9" s="61"/>
      <c r="F9" s="128">
        <f>Table1[[#This Row],['# of Employees]]*Table1[[#This Row],['# hours/week dedicated to project]]*Table1[[#This Row],[Hourly Wage]]*Table1[[#This Row],[Number of weeks worked (if all year = 52)]]</f>
        <v>0</v>
      </c>
      <c r="G9" s="43"/>
      <c r="H9" s="30"/>
    </row>
    <row r="10" spans="1:8" x14ac:dyDescent="0.2">
      <c r="A10" s="37"/>
      <c r="B10" s="59"/>
      <c r="C10" s="60"/>
      <c r="D10" s="60"/>
      <c r="E10" s="61"/>
      <c r="F10" s="128">
        <f>Table1[[#This Row],['# of Employees]]*Table1[[#This Row],['# hours/week dedicated to project]]*Table1[[#This Row],[Hourly Wage]]*Table1[[#This Row],[Number of weeks worked (if all year = 52)]]</f>
        <v>0</v>
      </c>
      <c r="G10" s="43"/>
      <c r="H10" s="30"/>
    </row>
    <row r="11" spans="1:8" x14ac:dyDescent="0.2">
      <c r="A11" s="37"/>
      <c r="B11" s="59"/>
      <c r="C11" s="60"/>
      <c r="D11" s="60"/>
      <c r="E11" s="61"/>
      <c r="F11" s="128">
        <f>Table1[[#This Row],['# of Employees]]*Table1[[#This Row],['# hours/week dedicated to project]]*Table1[[#This Row],[Hourly Wage]]*Table1[[#This Row],[Number of weeks worked (if all year = 52)]]</f>
        <v>0</v>
      </c>
      <c r="G11" s="43"/>
      <c r="H11" s="30"/>
    </row>
    <row r="12" spans="1:8" x14ac:dyDescent="0.2">
      <c r="A12" s="37"/>
      <c r="B12" s="59"/>
      <c r="C12" s="60"/>
      <c r="D12" s="60"/>
      <c r="E12" s="61"/>
      <c r="F12" s="128">
        <f>Table1[[#This Row],['# of Employees]]*Table1[[#This Row],['# hours/week dedicated to project]]*Table1[[#This Row],[Hourly Wage]]*Table1[[#This Row],[Number of weeks worked (if all year = 52)]]</f>
        <v>0</v>
      </c>
      <c r="G12" s="43"/>
      <c r="H12" s="30"/>
    </row>
    <row r="13" spans="1:8" x14ac:dyDescent="0.2">
      <c r="A13" s="37"/>
      <c r="B13" s="59"/>
      <c r="C13" s="60"/>
      <c r="D13" s="60"/>
      <c r="E13" s="61"/>
      <c r="F13" s="128">
        <f>Table1[[#This Row],['# of Employees]]*Table1[[#This Row],['# hours/week dedicated to project]]*Table1[[#This Row],[Hourly Wage]]*Table1[[#This Row],[Number of weeks worked (if all year = 52)]]</f>
        <v>0</v>
      </c>
      <c r="G13" s="43"/>
      <c r="H13" s="30"/>
    </row>
    <row r="14" spans="1:8" x14ac:dyDescent="0.2">
      <c r="A14" s="37"/>
      <c r="B14" s="59"/>
      <c r="C14" s="60"/>
      <c r="D14" s="60"/>
      <c r="E14" s="61"/>
      <c r="F14" s="128">
        <f>Table1[[#This Row],['# of Employees]]*Table1[[#This Row],['# hours/week dedicated to project]]*Table1[[#This Row],[Hourly Wage]]*Table1[[#This Row],[Number of weeks worked (if all year = 52)]]</f>
        <v>0</v>
      </c>
      <c r="G14" s="43"/>
      <c r="H14" s="30"/>
    </row>
    <row r="15" spans="1:8" x14ac:dyDescent="0.2">
      <c r="A15" s="35"/>
      <c r="B15" s="59"/>
      <c r="C15" s="60"/>
      <c r="D15" s="60"/>
      <c r="E15" s="61"/>
      <c r="F15" s="128">
        <f>Table1[[#This Row],['# of Employees]]*Table1[[#This Row],['# hours/week dedicated to project]]*Table1[[#This Row],[Hourly Wage]]*Table1[[#This Row],[Number of weeks worked (if all year = 52)]]</f>
        <v>0</v>
      </c>
      <c r="G15" s="43"/>
      <c r="H15" s="30"/>
    </row>
    <row r="16" spans="1:8" x14ac:dyDescent="0.2">
      <c r="A16" s="37"/>
      <c r="B16" s="59"/>
      <c r="C16" s="60"/>
      <c r="D16" s="60"/>
      <c r="E16" s="61"/>
      <c r="F16" s="128">
        <f>Table1[[#This Row],['# of Employees]]*Table1[[#This Row],['# hours/week dedicated to project]]*Table1[[#This Row],[Hourly Wage]]*Table1[[#This Row],[Number of weeks worked (if all year = 52)]]</f>
        <v>0</v>
      </c>
      <c r="G16" s="43"/>
      <c r="H16" s="30"/>
    </row>
    <row r="17" spans="1:8" x14ac:dyDescent="0.2">
      <c r="A17" s="35"/>
      <c r="B17" s="59"/>
      <c r="C17" s="60"/>
      <c r="D17" s="60"/>
      <c r="E17" s="61"/>
      <c r="F17" s="128">
        <f>Table1[[#This Row],['# of Employees]]*Table1[[#This Row],['# hours/week dedicated to project]]*Table1[[#This Row],[Hourly Wage]]*Table1[[#This Row],[Number of weeks worked (if all year = 52)]]</f>
        <v>0</v>
      </c>
      <c r="G17" s="43"/>
      <c r="H17" s="30"/>
    </row>
    <row r="18" spans="1:8" x14ac:dyDescent="0.2">
      <c r="A18" s="35"/>
      <c r="B18" s="59"/>
      <c r="C18" s="60"/>
      <c r="D18" s="60"/>
      <c r="E18" s="61"/>
      <c r="F18" s="128">
        <f>Table1[[#This Row],['# of Employees]]*Table1[[#This Row],['# hours/week dedicated to project]]*Table1[[#This Row],[Hourly Wage]]*Table1[[#This Row],[Number of weeks worked (if all year = 52)]]</f>
        <v>0</v>
      </c>
      <c r="G18" s="43"/>
      <c r="H18" s="30"/>
    </row>
    <row r="19" spans="1:8" x14ac:dyDescent="0.2">
      <c r="A19" s="37"/>
      <c r="B19" s="59"/>
      <c r="C19" s="60"/>
      <c r="D19" s="60"/>
      <c r="E19" s="61"/>
      <c r="F19" s="128">
        <f>Table1[[#This Row],['# of Employees]]*Table1[[#This Row],['# hours/week dedicated to project]]*Table1[[#This Row],[Hourly Wage]]*Table1[[#This Row],[Number of weeks worked (if all year = 52)]]</f>
        <v>0</v>
      </c>
      <c r="G19" s="43"/>
      <c r="H19" s="30"/>
    </row>
    <row r="20" spans="1:8" x14ac:dyDescent="0.2">
      <c r="A20" s="37"/>
      <c r="B20" s="59"/>
      <c r="C20" s="60"/>
      <c r="D20" s="60"/>
      <c r="E20" s="61"/>
      <c r="F20" s="128">
        <f>Table1[[#This Row],['# of Employees]]*Table1[[#This Row],['# hours/week dedicated to project]]*Table1[[#This Row],[Hourly Wage]]*Table1[[#This Row],[Number of weeks worked (if all year = 52)]]</f>
        <v>0</v>
      </c>
      <c r="G20" s="43"/>
      <c r="H20" s="30"/>
    </row>
    <row r="21" spans="1:8" x14ac:dyDescent="0.2">
      <c r="A21" s="37"/>
      <c r="B21" s="59"/>
      <c r="C21" s="60"/>
      <c r="D21" s="60"/>
      <c r="E21" s="61"/>
      <c r="F21" s="128">
        <f>Table1[[#This Row],['# of Employees]]*Table1[[#This Row],['# hours/week dedicated to project]]*Table1[[#This Row],[Hourly Wage]]*Table1[[#This Row],[Number of weeks worked (if all year = 52)]]</f>
        <v>0</v>
      </c>
      <c r="G21" s="43"/>
      <c r="H21" s="30"/>
    </row>
    <row r="22" spans="1:8" x14ac:dyDescent="0.2">
      <c r="A22" s="37"/>
      <c r="B22" s="59"/>
      <c r="C22" s="60"/>
      <c r="D22" s="60"/>
      <c r="E22" s="61"/>
      <c r="F22" s="128">
        <f>Table1[[#This Row],['# of Employees]]*Table1[[#This Row],['# hours/week dedicated to project]]*Table1[[#This Row],[Hourly Wage]]*Table1[[#This Row],[Number of weeks worked (if all year = 52)]]</f>
        <v>0</v>
      </c>
      <c r="G22" s="43"/>
      <c r="H22" s="30"/>
    </row>
    <row r="23" spans="1:8" x14ac:dyDescent="0.2">
      <c r="A23" s="37"/>
      <c r="B23" s="59"/>
      <c r="C23" s="60"/>
      <c r="D23" s="60"/>
      <c r="E23" s="61"/>
      <c r="F23" s="128">
        <f>Table1[[#This Row],['# of Employees]]*Table1[[#This Row],['# hours/week dedicated to project]]*Table1[[#This Row],[Hourly Wage]]*Table1[[#This Row],[Number of weeks worked (if all year = 52)]]</f>
        <v>0</v>
      </c>
      <c r="G23" s="43"/>
      <c r="H23" s="30"/>
    </row>
    <row r="24" spans="1:8" x14ac:dyDescent="0.2">
      <c r="A24" s="37"/>
      <c r="B24" s="59"/>
      <c r="C24" s="60"/>
      <c r="D24" s="60"/>
      <c r="E24" s="61"/>
      <c r="F24" s="128">
        <f>Table1[[#This Row],['# of Employees]]*Table1[[#This Row],['# hours/week dedicated to project]]*Table1[[#This Row],[Hourly Wage]]*Table1[[#This Row],[Number of weeks worked (if all year = 52)]]</f>
        <v>0</v>
      </c>
      <c r="G24" s="43"/>
      <c r="H24" s="30"/>
    </row>
    <row r="25" spans="1:8" x14ac:dyDescent="0.2">
      <c r="A25" s="37"/>
      <c r="B25" s="59"/>
      <c r="C25" s="60"/>
      <c r="D25" s="60"/>
      <c r="E25" s="61"/>
      <c r="F25" s="128">
        <f>Table1[[#This Row],['# of Employees]]*Table1[[#This Row],['# hours/week dedicated to project]]*Table1[[#This Row],[Hourly Wage]]*Table1[[#This Row],[Number of weeks worked (if all year = 52)]]</f>
        <v>0</v>
      </c>
      <c r="G25" s="43"/>
      <c r="H25" s="30"/>
    </row>
    <row r="26" spans="1:8" x14ac:dyDescent="0.2">
      <c r="A26" s="37"/>
      <c r="B26" s="59"/>
      <c r="C26" s="60"/>
      <c r="D26" s="60"/>
      <c r="E26" s="61"/>
      <c r="F26" s="128">
        <f>Table1[[#This Row],['# of Employees]]*Table1[[#This Row],['# hours/week dedicated to project]]*Table1[[#This Row],[Hourly Wage]]*Table1[[#This Row],[Number of weeks worked (if all year = 52)]]</f>
        <v>0</v>
      </c>
      <c r="G26" s="43"/>
      <c r="H26" s="30"/>
    </row>
    <row r="27" spans="1:8" x14ac:dyDescent="0.2">
      <c r="A27" s="37"/>
      <c r="B27" s="59"/>
      <c r="C27" s="60"/>
      <c r="D27" s="60"/>
      <c r="E27" s="61"/>
      <c r="F27" s="128">
        <f>Table1[[#This Row],['# of Employees]]*Table1[[#This Row],['# hours/week dedicated to project]]*Table1[[#This Row],[Hourly Wage]]*Table1[[#This Row],[Number of weeks worked (if all year = 52)]]</f>
        <v>0</v>
      </c>
      <c r="G27" s="43"/>
      <c r="H27" s="30"/>
    </row>
    <row r="28" spans="1:8" x14ac:dyDescent="0.2">
      <c r="A28" s="37"/>
      <c r="B28" s="59"/>
      <c r="C28" s="60"/>
      <c r="D28" s="60"/>
      <c r="E28" s="61"/>
      <c r="F28" s="128">
        <f>Table1[[#This Row],['# of Employees]]*Table1[[#This Row],['# hours/week dedicated to project]]*Table1[[#This Row],[Hourly Wage]]*Table1[[#This Row],[Number of weeks worked (if all year = 52)]]</f>
        <v>0</v>
      </c>
      <c r="G28" s="43"/>
      <c r="H28" s="30"/>
    </row>
    <row r="29" spans="1:8" x14ac:dyDescent="0.2">
      <c r="A29" s="37"/>
      <c r="B29" s="59"/>
      <c r="C29" s="60"/>
      <c r="D29" s="60"/>
      <c r="E29" s="61"/>
      <c r="F29" s="128">
        <f>Table1[[#This Row],['# of Employees]]*Table1[[#This Row],['# hours/week dedicated to project]]*Table1[[#This Row],[Hourly Wage]]*Table1[[#This Row],[Number of weeks worked (if all year = 52)]]</f>
        <v>0</v>
      </c>
      <c r="G29" s="43"/>
      <c r="H29" s="30"/>
    </row>
    <row r="30" spans="1:8" x14ac:dyDescent="0.2">
      <c r="A30" s="37"/>
      <c r="B30" s="59"/>
      <c r="C30" s="60"/>
      <c r="D30" s="60"/>
      <c r="E30" s="61"/>
      <c r="F30" s="128">
        <f>Table1[[#This Row],['# of Employees]]*Table1[[#This Row],['# hours/week dedicated to project]]*Table1[[#This Row],[Hourly Wage]]*Table1[[#This Row],[Number of weeks worked (if all year = 52)]]</f>
        <v>0</v>
      </c>
      <c r="G30" s="43"/>
      <c r="H30" s="30"/>
    </row>
    <row r="31" spans="1:8" x14ac:dyDescent="0.2">
      <c r="A31" s="37"/>
      <c r="B31" s="59"/>
      <c r="C31" s="60"/>
      <c r="D31" s="60"/>
      <c r="E31" s="61"/>
      <c r="F31" s="128">
        <f>Table1[[#This Row],['# of Employees]]*Table1[[#This Row],['# hours/week dedicated to project]]*Table1[[#This Row],[Hourly Wage]]*Table1[[#This Row],[Number of weeks worked (if all year = 52)]]</f>
        <v>0</v>
      </c>
      <c r="G31" s="43"/>
      <c r="H31" s="30"/>
    </row>
    <row r="32" spans="1:8" x14ac:dyDescent="0.2">
      <c r="A32" s="37"/>
      <c r="B32" s="59"/>
      <c r="C32" s="60"/>
      <c r="D32" s="60"/>
      <c r="E32" s="61"/>
      <c r="F32" s="128">
        <f>Table1[[#This Row],['# of Employees]]*Table1[[#This Row],['# hours/week dedicated to project]]*Table1[[#This Row],[Hourly Wage]]*Table1[[#This Row],[Number of weeks worked (if all year = 52)]]</f>
        <v>0</v>
      </c>
      <c r="G32" s="43"/>
      <c r="H32" s="30"/>
    </row>
    <row r="33" spans="1:8" x14ac:dyDescent="0.2">
      <c r="A33" s="37"/>
      <c r="B33" s="59"/>
      <c r="C33" s="60"/>
      <c r="D33" s="60"/>
      <c r="E33" s="61"/>
      <c r="F33" s="128">
        <f>Table1[[#This Row],['# of Employees]]*Table1[[#This Row],['# hours/week dedicated to project]]*Table1[[#This Row],[Hourly Wage]]*Table1[[#This Row],[Number of weeks worked (if all year = 52)]]</f>
        <v>0</v>
      </c>
      <c r="G33" s="43"/>
      <c r="H33" s="30"/>
    </row>
    <row r="34" spans="1:8" x14ac:dyDescent="0.2">
      <c r="A34" s="37"/>
      <c r="B34" s="59"/>
      <c r="C34" s="60"/>
      <c r="D34" s="60"/>
      <c r="E34" s="61"/>
      <c r="F34" s="128">
        <f>Table1[[#This Row],['# of Employees]]*Table1[[#This Row],['# hours/week dedicated to project]]*Table1[[#This Row],[Hourly Wage]]*Table1[[#This Row],[Number of weeks worked (if all year = 52)]]</f>
        <v>0</v>
      </c>
      <c r="G34" s="43"/>
      <c r="H34" s="30"/>
    </row>
    <row r="35" spans="1:8" x14ac:dyDescent="0.2">
      <c r="A35" s="37"/>
      <c r="B35" s="59"/>
      <c r="C35" s="60"/>
      <c r="D35" s="60"/>
      <c r="E35" s="61"/>
      <c r="F35" s="128">
        <f>Table1[[#This Row],['# of Employees]]*Table1[[#This Row],['# hours/week dedicated to project]]*Table1[[#This Row],[Hourly Wage]]*Table1[[#This Row],[Number of weeks worked (if all year = 52)]]</f>
        <v>0</v>
      </c>
      <c r="G35" s="43"/>
      <c r="H35" s="30"/>
    </row>
    <row r="36" spans="1:8" x14ac:dyDescent="0.2">
      <c r="A36" s="37"/>
      <c r="B36" s="59"/>
      <c r="C36" s="60"/>
      <c r="D36" s="60"/>
      <c r="E36" s="61"/>
      <c r="F36" s="128">
        <f>Table1[[#This Row],['# of Employees]]*Table1[[#This Row],['# hours/week dedicated to project]]*Table1[[#This Row],[Hourly Wage]]*Table1[[#This Row],[Number of weeks worked (if all year = 52)]]</f>
        <v>0</v>
      </c>
      <c r="G36" s="43"/>
      <c r="H36" s="30"/>
    </row>
    <row r="37" spans="1:8" x14ac:dyDescent="0.2">
      <c r="A37" s="37"/>
      <c r="B37" s="59"/>
      <c r="C37" s="60"/>
      <c r="D37" s="60"/>
      <c r="E37" s="61"/>
      <c r="F37" s="128">
        <f>Table1[[#This Row],['# of Employees]]*Table1[[#This Row],['# hours/week dedicated to project]]*Table1[[#This Row],[Hourly Wage]]*Table1[[#This Row],[Number of weeks worked (if all year = 52)]]</f>
        <v>0</v>
      </c>
      <c r="G37" s="43"/>
      <c r="H37" s="30"/>
    </row>
    <row r="38" spans="1:8" x14ac:dyDescent="0.2">
      <c r="A38" s="37"/>
      <c r="B38" s="59"/>
      <c r="C38" s="60"/>
      <c r="D38" s="60"/>
      <c r="E38" s="61"/>
      <c r="F38" s="128">
        <f>Table1[[#This Row],['# of Employees]]*Table1[[#This Row],['# hours/week dedicated to project]]*Table1[[#This Row],[Hourly Wage]]*Table1[[#This Row],[Number of weeks worked (if all year = 52)]]</f>
        <v>0</v>
      </c>
      <c r="G38" s="43"/>
      <c r="H38" s="30"/>
    </row>
    <row r="39" spans="1:8" x14ac:dyDescent="0.2">
      <c r="A39" s="37"/>
      <c r="B39" s="59"/>
      <c r="C39" s="60"/>
      <c r="D39" s="60"/>
      <c r="E39" s="61"/>
      <c r="F39" s="128">
        <f>Table1[[#This Row],['# of Employees]]*Table1[[#This Row],['# hours/week dedicated to project]]*Table1[[#This Row],[Hourly Wage]]*Table1[[#This Row],[Number of weeks worked (if all year = 52)]]</f>
        <v>0</v>
      </c>
      <c r="G39" s="43"/>
      <c r="H39" s="30"/>
    </row>
    <row r="40" spans="1:8" x14ac:dyDescent="0.2">
      <c r="A40" s="37"/>
      <c r="B40" s="59"/>
      <c r="C40" s="60"/>
      <c r="D40" s="60"/>
      <c r="E40" s="61"/>
      <c r="F40" s="128">
        <f>Table1[[#This Row],['# of Employees]]*Table1[[#This Row],['# hours/week dedicated to project]]*Table1[[#This Row],[Hourly Wage]]*Table1[[#This Row],[Number of weeks worked (if all year = 52)]]</f>
        <v>0</v>
      </c>
      <c r="G40" s="43"/>
      <c r="H40" s="30"/>
    </row>
    <row r="41" spans="1:8" x14ac:dyDescent="0.2">
      <c r="A41" s="37"/>
      <c r="B41" s="59"/>
      <c r="C41" s="60"/>
      <c r="D41" s="60"/>
      <c r="E41" s="61"/>
      <c r="F41" s="128">
        <f>Table1[[#This Row],['# of Employees]]*Table1[[#This Row],['# hours/week dedicated to project]]*Table1[[#This Row],[Hourly Wage]]*Table1[[#This Row],[Number of weeks worked (if all year = 52)]]</f>
        <v>0</v>
      </c>
      <c r="G41" s="43"/>
      <c r="H41" s="30"/>
    </row>
    <row r="42" spans="1:8" x14ac:dyDescent="0.2">
      <c r="A42" s="37"/>
      <c r="B42" s="59"/>
      <c r="C42" s="60"/>
      <c r="D42" s="60"/>
      <c r="E42" s="61"/>
      <c r="F42" s="128">
        <f>Table1[[#This Row],['# of Employees]]*Table1[[#This Row],['# hours/week dedicated to project]]*Table1[[#This Row],[Hourly Wage]]*Table1[[#This Row],[Number of weeks worked (if all year = 52)]]</f>
        <v>0</v>
      </c>
      <c r="G42" s="43"/>
      <c r="H42" s="30"/>
    </row>
    <row r="43" spans="1:8" x14ac:dyDescent="0.2">
      <c r="A43" s="37"/>
      <c r="B43" s="59"/>
      <c r="C43" s="60"/>
      <c r="D43" s="60"/>
      <c r="E43" s="61"/>
      <c r="F43" s="128">
        <f>Table1[[#This Row],['# of Employees]]*Table1[[#This Row],['# hours/week dedicated to project]]*Table1[[#This Row],[Hourly Wage]]*Table1[[#This Row],[Number of weeks worked (if all year = 52)]]</f>
        <v>0</v>
      </c>
      <c r="G43" s="43"/>
      <c r="H43" s="30"/>
    </row>
    <row r="44" spans="1:8" x14ac:dyDescent="0.2">
      <c r="A44" s="37"/>
      <c r="B44" s="59"/>
      <c r="C44" s="60"/>
      <c r="D44" s="60"/>
      <c r="E44" s="61"/>
      <c r="F44" s="128">
        <f>Table1[[#This Row],['# of Employees]]*Table1[[#This Row],['# hours/week dedicated to project]]*Table1[[#This Row],[Hourly Wage]]*Table1[[#This Row],[Number of weeks worked (if all year = 52)]]</f>
        <v>0</v>
      </c>
      <c r="G44" s="43"/>
      <c r="H44" s="30"/>
    </row>
    <row r="45" spans="1:8" x14ac:dyDescent="0.2">
      <c r="A45" s="37"/>
      <c r="B45" s="59"/>
      <c r="C45" s="60"/>
      <c r="D45" s="60"/>
      <c r="E45" s="61"/>
      <c r="F45" s="128">
        <f>Table1[[#This Row],['# of Employees]]*Table1[[#This Row],['# hours/week dedicated to project]]*Table1[[#This Row],[Hourly Wage]]*Table1[[#This Row],[Number of weeks worked (if all year = 52)]]</f>
        <v>0</v>
      </c>
      <c r="G45" s="43"/>
      <c r="H45" s="30"/>
    </row>
    <row r="46" spans="1:8" x14ac:dyDescent="0.2">
      <c r="A46" s="37"/>
      <c r="B46" s="59"/>
      <c r="C46" s="60"/>
      <c r="D46" s="60"/>
      <c r="E46" s="61"/>
      <c r="F46" s="128">
        <f>Table1[[#This Row],['# of Employees]]*Table1[[#This Row],['# hours/week dedicated to project]]*Table1[[#This Row],[Hourly Wage]]*Table1[[#This Row],[Number of weeks worked (if all year = 52)]]</f>
        <v>0</v>
      </c>
      <c r="G46" s="43"/>
      <c r="H46" s="30"/>
    </row>
    <row r="47" spans="1:8" x14ac:dyDescent="0.2">
      <c r="A47" s="37"/>
      <c r="B47" s="59"/>
      <c r="C47" s="60"/>
      <c r="D47" s="60"/>
      <c r="E47" s="61"/>
      <c r="F47" s="128">
        <f>Table1[[#This Row],['# of Employees]]*Table1[[#This Row],['# hours/week dedicated to project]]*Table1[[#This Row],[Hourly Wage]]*Table1[[#This Row],[Number of weeks worked (if all year = 52)]]</f>
        <v>0</v>
      </c>
      <c r="G47" s="43"/>
      <c r="H47" s="30"/>
    </row>
    <row r="48" spans="1:8" x14ac:dyDescent="0.2">
      <c r="A48" s="37"/>
      <c r="B48" s="59"/>
      <c r="C48" s="60"/>
      <c r="D48" s="60"/>
      <c r="E48" s="61"/>
      <c r="F48" s="128">
        <f>Table1[[#This Row],['# of Employees]]*Table1[[#This Row],['# hours/week dedicated to project]]*Table1[[#This Row],[Hourly Wage]]*Table1[[#This Row],[Number of weeks worked (if all year = 52)]]</f>
        <v>0</v>
      </c>
      <c r="G48" s="43"/>
      <c r="H48" s="30"/>
    </row>
    <row r="49" spans="1:8" x14ac:dyDescent="0.2">
      <c r="A49" s="37"/>
      <c r="B49" s="59"/>
      <c r="C49" s="60"/>
      <c r="D49" s="60"/>
      <c r="E49" s="61"/>
      <c r="F49" s="128">
        <f>Table1[[#This Row],['# of Employees]]*Table1[[#This Row],['# hours/week dedicated to project]]*Table1[[#This Row],[Hourly Wage]]*Table1[[#This Row],[Number of weeks worked (if all year = 52)]]</f>
        <v>0</v>
      </c>
      <c r="G49" s="43"/>
      <c r="H49" s="30"/>
    </row>
    <row r="50" spans="1:8" s="10" customFormat="1" x14ac:dyDescent="0.2">
      <c r="A50" s="38" t="s">
        <v>17</v>
      </c>
      <c r="B50" s="39"/>
      <c r="C50" s="40"/>
      <c r="D50" s="40"/>
      <c r="E50" s="41"/>
      <c r="F50" s="62"/>
      <c r="G50" s="22"/>
      <c r="H50"/>
    </row>
    <row r="51" spans="1:8" x14ac:dyDescent="0.2">
      <c r="A51" s="35" t="s">
        <v>18</v>
      </c>
      <c r="B51" s="42"/>
      <c r="C51" s="43"/>
      <c r="D51" s="43"/>
      <c r="E51" s="44"/>
      <c r="F51" s="63">
        <f>SUMIF(G2:G50,"FT",F2:F50)</f>
        <v>0</v>
      </c>
      <c r="H51"/>
    </row>
    <row r="52" spans="1:8" x14ac:dyDescent="0.2">
      <c r="A52" s="35" t="s">
        <v>19</v>
      </c>
      <c r="B52" s="42"/>
      <c r="C52" s="43"/>
      <c r="D52" s="43"/>
      <c r="E52" s="44"/>
      <c r="F52" s="63">
        <f>SUMIF(G2:G50,"PT",F2:F50)</f>
        <v>0</v>
      </c>
      <c r="H52"/>
    </row>
    <row r="53" spans="1:8" x14ac:dyDescent="0.2">
      <c r="A53" s="37"/>
      <c r="B53" s="42"/>
      <c r="C53" s="43"/>
      <c r="D53" s="43"/>
      <c r="E53" s="36"/>
      <c r="F53" s="5"/>
    </row>
    <row r="54" spans="1:8" x14ac:dyDescent="0.2">
      <c r="E54" s="5"/>
      <c r="F54" s="5"/>
    </row>
    <row r="55" spans="1:8" x14ac:dyDescent="0.2">
      <c r="E55" s="5"/>
      <c r="F55" s="5"/>
    </row>
    <row r="56" spans="1:8" x14ac:dyDescent="0.2">
      <c r="E56" s="5"/>
      <c r="F56" s="5"/>
    </row>
    <row r="57" spans="1:8" x14ac:dyDescent="0.2">
      <c r="E57" s="5"/>
      <c r="F57" s="5"/>
    </row>
    <row r="58" spans="1:8" x14ac:dyDescent="0.2">
      <c r="E58" s="5"/>
      <c r="F58" s="5"/>
    </row>
    <row r="59" spans="1:8" x14ac:dyDescent="0.2">
      <c r="E59" s="5"/>
      <c r="F59" s="5"/>
    </row>
    <row r="60" spans="1:8" x14ac:dyDescent="0.2">
      <c r="E60" s="5"/>
      <c r="F60" s="5"/>
    </row>
    <row r="61" spans="1:8" x14ac:dyDescent="0.2">
      <c r="E61" s="5"/>
      <c r="F61" s="5"/>
    </row>
    <row r="62" spans="1:8" x14ac:dyDescent="0.2">
      <c r="E62" s="5"/>
      <c r="F62" s="5"/>
    </row>
    <row r="63" spans="1:8" x14ac:dyDescent="0.2">
      <c r="E63" s="5"/>
      <c r="F63" s="5"/>
    </row>
    <row r="64" spans="1:8" x14ac:dyDescent="0.2">
      <c r="E64" s="5"/>
      <c r="F64" s="5"/>
    </row>
    <row r="65" spans="5:6" x14ac:dyDescent="0.2">
      <c r="E65" s="5"/>
      <c r="F65" s="5"/>
    </row>
    <row r="66" spans="5:6" x14ac:dyDescent="0.2">
      <c r="E66" s="5"/>
      <c r="F66" s="5"/>
    </row>
    <row r="67" spans="5:6" x14ac:dyDescent="0.2">
      <c r="E67" s="5"/>
      <c r="F67" s="5"/>
    </row>
    <row r="68" spans="5:6" x14ac:dyDescent="0.2">
      <c r="E68" s="5"/>
      <c r="F68" s="5"/>
    </row>
    <row r="69" spans="5:6" x14ac:dyDescent="0.2">
      <c r="E69" s="5"/>
      <c r="F69" s="5"/>
    </row>
    <row r="70" spans="5:6" x14ac:dyDescent="0.2">
      <c r="E70" s="5"/>
      <c r="F70" s="5"/>
    </row>
    <row r="71" spans="5:6" x14ac:dyDescent="0.2">
      <c r="E71" s="5"/>
      <c r="F71" s="5"/>
    </row>
    <row r="72" spans="5:6" x14ac:dyDescent="0.2">
      <c r="E72" s="5"/>
      <c r="F72" s="5"/>
    </row>
    <row r="73" spans="5:6" x14ac:dyDescent="0.2">
      <c r="E73" s="5"/>
      <c r="F73" s="5"/>
    </row>
    <row r="74" spans="5:6" x14ac:dyDescent="0.2">
      <c r="E74" s="5"/>
      <c r="F74" s="5"/>
    </row>
    <row r="75" spans="5:6" x14ac:dyDescent="0.2">
      <c r="E75" s="5"/>
      <c r="F75" s="5"/>
    </row>
    <row r="76" spans="5:6" x14ac:dyDescent="0.2">
      <c r="E76" s="5"/>
      <c r="F76" s="5"/>
    </row>
    <row r="77" spans="5:6" x14ac:dyDescent="0.2">
      <c r="E77" s="5"/>
      <c r="F77" s="5"/>
    </row>
    <row r="78" spans="5:6" x14ac:dyDescent="0.2">
      <c r="E78" s="5"/>
      <c r="F78" s="5"/>
    </row>
  </sheetData>
  <sheetProtection algorithmName="SHA-512" hashValue="DK5B3Fx3tSL/jF39eZIR2TQx4s6MdHpSTSCWkvr6fRAoq/VtDjcF07wmzfDCvxEpumVXvD/r4l22zDgpVVS54w==" saltValue="UFpxTGNRv6pnpKlVOsNtYg==" spinCount="100000" sheet="1" objects="1" scenarios="1"/>
  <dataValidations count="1">
    <dataValidation type="list" allowBlank="1" showInputMessage="1" showErrorMessage="1" sqref="G2:G49 G52" xr:uid="{2DF379D8-E3C9-41EB-AF47-7D953801BB16}">
      <formula1>$H$3:$H$5</formula1>
    </dataValidation>
  </dataValidations>
  <pageMargins left="0.25" right="0.25" top="0.75" bottom="0.75" header="0.3" footer="0.3"/>
  <pageSetup orientation="portrait" r:id="rId1"/>
  <headerFooter>
    <oddFooter>&amp;A</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352E5-321B-4CC9-918C-39DAC0687265}">
  <dimension ref="A1:C20"/>
  <sheetViews>
    <sheetView view="pageLayout" zoomScale="82" zoomScaleNormal="100" zoomScalePageLayoutView="82" workbookViewId="0">
      <selection activeCell="G10" sqref="G10"/>
    </sheetView>
  </sheetViews>
  <sheetFormatPr defaultColWidth="9.140625" defaultRowHeight="15" x14ac:dyDescent="0.2"/>
  <cols>
    <col min="1" max="1" width="24.42578125" style="2" customWidth="1"/>
    <col min="2" max="2" width="63" style="2" customWidth="1"/>
    <col min="3" max="3" width="16" style="2" customWidth="1"/>
    <col min="4" max="16384" width="9.140625" style="2"/>
  </cols>
  <sheetData>
    <row r="1" spans="1:3" ht="52.5" customHeight="1" x14ac:dyDescent="0.2">
      <c r="A1" s="145" t="s">
        <v>20</v>
      </c>
      <c r="B1" s="145"/>
      <c r="C1" s="145"/>
    </row>
    <row r="2" spans="1:3" ht="12.75" customHeight="1" x14ac:dyDescent="0.2">
      <c r="A2" s="89"/>
      <c r="B2" s="89"/>
      <c r="C2" s="89"/>
    </row>
    <row r="3" spans="1:3" ht="46.5" customHeight="1" x14ac:dyDescent="0.2">
      <c r="A3" s="144" t="s">
        <v>21</v>
      </c>
      <c r="B3" s="144"/>
      <c r="C3" s="129"/>
    </row>
    <row r="4" spans="1:3" ht="38.25" customHeight="1" x14ac:dyDescent="0.2">
      <c r="A4" s="144" t="s">
        <v>22</v>
      </c>
      <c r="B4" s="144"/>
      <c r="C4" s="130"/>
    </row>
    <row r="5" spans="1:3" ht="38.25" customHeight="1" x14ac:dyDescent="0.2">
      <c r="A5" s="132"/>
      <c r="B5" s="137" t="s">
        <v>23</v>
      </c>
      <c r="C5" s="140"/>
    </row>
    <row r="6" spans="1:3" ht="30.75" x14ac:dyDescent="0.25">
      <c r="A6" s="55"/>
      <c r="B6" s="131" t="s">
        <v>24</v>
      </c>
      <c r="C6" s="133"/>
    </row>
    <row r="7" spans="1:3" ht="15.75" x14ac:dyDescent="0.25">
      <c r="A7" s="55"/>
      <c r="B7" s="131" t="s">
        <v>25</v>
      </c>
      <c r="C7" s="133"/>
    </row>
    <row r="8" spans="1:3" ht="21.75" hidden="1" customHeight="1" x14ac:dyDescent="0.2">
      <c r="B8" s="25" t="s">
        <v>26</v>
      </c>
      <c r="C8" s="134">
        <f>C3*C4</f>
        <v>0</v>
      </c>
    </row>
    <row r="9" spans="1:3" ht="15.75" hidden="1" x14ac:dyDescent="0.25">
      <c r="B9" s="94">
        <f>(C6/40)</f>
        <v>0</v>
      </c>
      <c r="C9" s="135">
        <f>IFERROR((C8*B9),0)</f>
        <v>0</v>
      </c>
    </row>
    <row r="10" spans="1:3" ht="75.75" x14ac:dyDescent="0.25">
      <c r="A10" s="56" t="s">
        <v>27</v>
      </c>
      <c r="B10" s="136" t="s">
        <v>28</v>
      </c>
      <c r="C10" s="135">
        <f>C9*(C7/52)</f>
        <v>0</v>
      </c>
    </row>
    <row r="11" spans="1:3" ht="43.5" customHeight="1" x14ac:dyDescent="0.35">
      <c r="A11" s="146" t="s">
        <v>29</v>
      </c>
      <c r="B11" s="147"/>
      <c r="C11" s="147"/>
    </row>
    <row r="12" spans="1:3" ht="45" x14ac:dyDescent="0.2">
      <c r="B12" s="131" t="s">
        <v>30</v>
      </c>
      <c r="C12" s="105"/>
    </row>
    <row r="13" spans="1:3" ht="30.75" x14ac:dyDescent="0.25">
      <c r="A13" s="87"/>
      <c r="B13" s="131" t="s">
        <v>31</v>
      </c>
      <c r="C13" s="105"/>
    </row>
    <row r="14" spans="1:3" ht="61.5" customHeight="1" x14ac:dyDescent="0.2">
      <c r="A14" s="88" t="s">
        <v>32</v>
      </c>
      <c r="B14" s="24"/>
      <c r="C14" s="106">
        <f>IFERROR((C13/C12)*C8,0)</f>
        <v>0</v>
      </c>
    </row>
    <row r="15" spans="1:3" x14ac:dyDescent="0.2">
      <c r="B15" s="95"/>
    </row>
    <row r="16" spans="1:3" hidden="1" x14ac:dyDescent="0.2">
      <c r="B16" s="95">
        <f>50/52</f>
        <v>0.96153846153846156</v>
      </c>
      <c r="C16" s="96">
        <f>C14*B16</f>
        <v>0</v>
      </c>
    </row>
    <row r="17" spans="1:3" ht="37.5" customHeight="1" x14ac:dyDescent="0.25">
      <c r="B17" s="136" t="s">
        <v>33</v>
      </c>
      <c r="C17" s="139">
        <f>C14</f>
        <v>0</v>
      </c>
    </row>
    <row r="18" spans="1:3" ht="15" customHeight="1" x14ac:dyDescent="0.3">
      <c r="A18" s="97"/>
      <c r="B18" s="97"/>
      <c r="C18" s="98">
        <f>IF(C10&gt;0,C10,C17)</f>
        <v>0</v>
      </c>
    </row>
    <row r="19" spans="1:3" ht="15" customHeight="1" x14ac:dyDescent="0.2">
      <c r="A19" s="148" t="s">
        <v>34</v>
      </c>
      <c r="B19" s="148"/>
      <c r="C19" s="148"/>
    </row>
    <row r="20" spans="1:3" ht="27.75" customHeight="1" x14ac:dyDescent="0.2">
      <c r="A20" s="148"/>
      <c r="B20" s="148"/>
      <c r="C20" s="148"/>
    </row>
  </sheetData>
  <sheetProtection algorithmName="SHA-512" hashValue="uV6IjG0J6N0KoRqhb14/LoeDmFTMq/76XnOKaNwVos3FoDt0EqECLr7dCpt2RFt3L/ZWyTFxx/4gzwS5lQrVGg==" saltValue="QCDvQoZMkxjPTamfhUaqKA==" spinCount="100000" sheet="1" objects="1" scenarios="1"/>
  <mergeCells count="5">
    <mergeCell ref="A1:C1"/>
    <mergeCell ref="A3:B3"/>
    <mergeCell ref="A4:B4"/>
    <mergeCell ref="A11:C11"/>
    <mergeCell ref="A19:C20"/>
  </mergeCells>
  <pageMargins left="0.25" right="0.25" top="0.75" bottom="0.75" header="0.3" footer="0.3"/>
  <pageSetup orientation="portrait" r:id="rId1"/>
  <headerFooter>
    <oddHeader>&amp;C&amp;"Arial,Bold"&amp;14RENT EXPENSE</oddHead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C4CB-D267-4040-B757-533211219DCC}">
  <sheetPr>
    <pageSetUpPr fitToPage="1"/>
  </sheetPr>
  <dimension ref="A1:D47"/>
  <sheetViews>
    <sheetView view="pageLayout" zoomScaleNormal="150" workbookViewId="0">
      <selection activeCell="C16" sqref="C16"/>
    </sheetView>
  </sheetViews>
  <sheetFormatPr defaultRowHeight="12.75" x14ac:dyDescent="0.2"/>
  <cols>
    <col min="1" max="1" width="27.85546875" customWidth="1"/>
    <col min="2" max="2" width="55.85546875" style="7" customWidth="1"/>
    <col min="3" max="3" width="12.85546875" customWidth="1"/>
    <col min="4" max="4" width="18.140625" hidden="1" customWidth="1"/>
  </cols>
  <sheetData>
    <row r="1" spans="1:4" s="11" customFormat="1" ht="25.5" x14ac:dyDescent="0.2">
      <c r="A1" s="11" t="s">
        <v>35</v>
      </c>
      <c r="B1" s="12" t="s">
        <v>36</v>
      </c>
      <c r="C1" s="12" t="s">
        <v>37</v>
      </c>
      <c r="D1" s="11" t="s">
        <v>14</v>
      </c>
    </row>
    <row r="2" spans="1:4" x14ac:dyDescent="0.2">
      <c r="A2">
        <f>Table1[[#This Row],[Employee Title ]]</f>
        <v>0</v>
      </c>
      <c r="B2" s="46"/>
      <c r="C2" s="30"/>
      <c r="D2" t="s">
        <v>38</v>
      </c>
    </row>
    <row r="3" spans="1:4" x14ac:dyDescent="0.2">
      <c r="A3">
        <f>Table1[[#This Row],[Employee Title ]]</f>
        <v>0</v>
      </c>
      <c r="B3" s="46"/>
      <c r="C3" s="30"/>
      <c r="D3" t="s">
        <v>39</v>
      </c>
    </row>
    <row r="4" spans="1:4" x14ac:dyDescent="0.2">
      <c r="A4">
        <f>Table1[[#This Row],[Employee Title ]]</f>
        <v>0</v>
      </c>
      <c r="B4" s="46"/>
      <c r="C4" s="30"/>
      <c r="D4" t="s">
        <v>40</v>
      </c>
    </row>
    <row r="5" spans="1:4" x14ac:dyDescent="0.2">
      <c r="A5">
        <f>Personnel!A5</f>
        <v>0</v>
      </c>
      <c r="B5" s="46"/>
      <c r="C5" s="30"/>
      <c r="D5" t="s">
        <v>41</v>
      </c>
    </row>
    <row r="6" spans="1:4" x14ac:dyDescent="0.2">
      <c r="A6">
        <f>Personnel!A6</f>
        <v>0</v>
      </c>
      <c r="B6" s="46"/>
      <c r="C6" s="30"/>
    </row>
    <row r="7" spans="1:4" x14ac:dyDescent="0.2">
      <c r="A7">
        <f>Personnel!A7</f>
        <v>0</v>
      </c>
      <c r="B7" s="46"/>
      <c r="C7" s="30"/>
    </row>
    <row r="8" spans="1:4" x14ac:dyDescent="0.2">
      <c r="A8">
        <f>Personnel!A8</f>
        <v>0</v>
      </c>
      <c r="B8" s="46"/>
      <c r="C8" s="30"/>
    </row>
    <row r="9" spans="1:4" x14ac:dyDescent="0.2">
      <c r="A9">
        <f>Personnel!A9</f>
        <v>0</v>
      </c>
      <c r="B9" s="46"/>
      <c r="C9" s="30"/>
    </row>
    <row r="10" spans="1:4" x14ac:dyDescent="0.2">
      <c r="A10">
        <f>Personnel!A10</f>
        <v>0</v>
      </c>
      <c r="B10" s="46"/>
      <c r="C10" s="30"/>
    </row>
    <row r="11" spans="1:4" x14ac:dyDescent="0.2">
      <c r="A11">
        <f>Personnel!A11</f>
        <v>0</v>
      </c>
      <c r="B11" s="46"/>
      <c r="C11" s="30"/>
    </row>
    <row r="12" spans="1:4" x14ac:dyDescent="0.2">
      <c r="A12">
        <f>Personnel!A12</f>
        <v>0</v>
      </c>
      <c r="B12" s="46"/>
      <c r="C12" s="30"/>
    </row>
    <row r="13" spans="1:4" x14ac:dyDescent="0.2">
      <c r="A13">
        <f>Personnel!A13</f>
        <v>0</v>
      </c>
      <c r="B13" s="46"/>
      <c r="C13" s="30"/>
    </row>
    <row r="14" spans="1:4" x14ac:dyDescent="0.2">
      <c r="A14">
        <f>Personnel!A14</f>
        <v>0</v>
      </c>
      <c r="B14" s="46"/>
      <c r="C14" s="30"/>
    </row>
    <row r="15" spans="1:4" x14ac:dyDescent="0.2">
      <c r="A15">
        <f>Personnel!A15</f>
        <v>0</v>
      </c>
      <c r="B15" s="46"/>
      <c r="C15" s="30"/>
    </row>
    <row r="16" spans="1:4" x14ac:dyDescent="0.2">
      <c r="A16">
        <f>Personnel!A16</f>
        <v>0</v>
      </c>
      <c r="B16" s="46"/>
      <c r="C16" s="30"/>
    </row>
    <row r="17" spans="1:2" x14ac:dyDescent="0.2">
      <c r="A17">
        <f>Personnel!A17</f>
        <v>0</v>
      </c>
      <c r="B17" s="46"/>
    </row>
    <row r="18" spans="1:2" x14ac:dyDescent="0.2">
      <c r="A18">
        <f>Personnel!A18</f>
        <v>0</v>
      </c>
      <c r="B18" s="46"/>
    </row>
    <row r="19" spans="1:2" x14ac:dyDescent="0.2">
      <c r="A19">
        <f>Personnel!A19</f>
        <v>0</v>
      </c>
      <c r="B19" s="46"/>
    </row>
    <row r="20" spans="1:2" x14ac:dyDescent="0.2">
      <c r="A20">
        <f>Personnel!A20</f>
        <v>0</v>
      </c>
      <c r="B20" s="46"/>
    </row>
    <row r="21" spans="1:2" x14ac:dyDescent="0.2">
      <c r="A21">
        <f>Personnel!A21</f>
        <v>0</v>
      </c>
      <c r="B21" s="46"/>
    </row>
    <row r="22" spans="1:2" x14ac:dyDescent="0.2">
      <c r="A22">
        <f>Personnel!A22</f>
        <v>0</v>
      </c>
      <c r="B22" s="46"/>
    </row>
    <row r="23" spans="1:2" x14ac:dyDescent="0.2">
      <c r="A23">
        <f>Personnel!A23</f>
        <v>0</v>
      </c>
      <c r="B23" s="46"/>
    </row>
    <row r="24" spans="1:2" x14ac:dyDescent="0.2">
      <c r="A24">
        <f>Personnel!A24</f>
        <v>0</v>
      </c>
      <c r="B24" s="46"/>
    </row>
    <row r="25" spans="1:2" x14ac:dyDescent="0.2">
      <c r="A25">
        <f>Personnel!A25</f>
        <v>0</v>
      </c>
      <c r="B25" s="46"/>
    </row>
    <row r="26" spans="1:2" x14ac:dyDescent="0.2">
      <c r="A26">
        <f>Personnel!A26</f>
        <v>0</v>
      </c>
      <c r="B26" s="46"/>
    </row>
    <row r="27" spans="1:2" x14ac:dyDescent="0.2">
      <c r="A27">
        <f>Personnel!A27</f>
        <v>0</v>
      </c>
      <c r="B27" s="46"/>
    </row>
    <row r="28" spans="1:2" x14ac:dyDescent="0.2">
      <c r="A28">
        <f>Personnel!A28</f>
        <v>0</v>
      </c>
      <c r="B28" s="46"/>
    </row>
    <row r="29" spans="1:2" x14ac:dyDescent="0.2">
      <c r="A29">
        <f>Personnel!A29</f>
        <v>0</v>
      </c>
      <c r="B29" s="46"/>
    </row>
    <row r="30" spans="1:2" x14ac:dyDescent="0.2">
      <c r="A30">
        <f>Personnel!A30</f>
        <v>0</v>
      </c>
      <c r="B30" s="46"/>
    </row>
    <row r="31" spans="1:2" x14ac:dyDescent="0.2">
      <c r="A31">
        <f>Personnel!A31</f>
        <v>0</v>
      </c>
      <c r="B31" s="46"/>
    </row>
    <row r="32" spans="1:2" x14ac:dyDescent="0.2">
      <c r="A32">
        <f>Personnel!A32</f>
        <v>0</v>
      </c>
      <c r="B32" s="46"/>
    </row>
    <row r="33" spans="1:2" x14ac:dyDescent="0.2">
      <c r="A33">
        <f>Personnel!A33</f>
        <v>0</v>
      </c>
      <c r="B33" s="46"/>
    </row>
    <row r="34" spans="1:2" x14ac:dyDescent="0.2">
      <c r="A34">
        <f>Personnel!A34</f>
        <v>0</v>
      </c>
      <c r="B34" s="46"/>
    </row>
    <row r="35" spans="1:2" x14ac:dyDescent="0.2">
      <c r="A35">
        <f>Personnel!A35</f>
        <v>0</v>
      </c>
      <c r="B35" s="46"/>
    </row>
    <row r="36" spans="1:2" x14ac:dyDescent="0.2">
      <c r="A36">
        <f>Personnel!A36</f>
        <v>0</v>
      </c>
      <c r="B36" s="46"/>
    </row>
    <row r="37" spans="1:2" x14ac:dyDescent="0.2">
      <c r="A37">
        <f>Personnel!A37</f>
        <v>0</v>
      </c>
      <c r="B37" s="46"/>
    </row>
    <row r="38" spans="1:2" x14ac:dyDescent="0.2">
      <c r="A38">
        <f>Personnel!A38</f>
        <v>0</v>
      </c>
      <c r="B38" s="46"/>
    </row>
    <row r="39" spans="1:2" x14ac:dyDescent="0.2">
      <c r="A39">
        <f>Personnel!A39</f>
        <v>0</v>
      </c>
      <c r="B39" s="46"/>
    </row>
    <row r="40" spans="1:2" x14ac:dyDescent="0.2">
      <c r="A40">
        <f>Personnel!A40</f>
        <v>0</v>
      </c>
      <c r="B40" s="46"/>
    </row>
    <row r="41" spans="1:2" x14ac:dyDescent="0.2">
      <c r="A41">
        <f>Personnel!A41</f>
        <v>0</v>
      </c>
      <c r="B41" s="46"/>
    </row>
    <row r="42" spans="1:2" x14ac:dyDescent="0.2">
      <c r="A42">
        <f>Personnel!A42</f>
        <v>0</v>
      </c>
      <c r="B42" s="46"/>
    </row>
    <row r="43" spans="1:2" x14ac:dyDescent="0.2">
      <c r="A43">
        <f>Personnel!A43</f>
        <v>0</v>
      </c>
      <c r="B43" s="46"/>
    </row>
    <row r="44" spans="1:2" x14ac:dyDescent="0.2">
      <c r="A44">
        <f>Personnel!A44</f>
        <v>0</v>
      </c>
      <c r="B44" s="46"/>
    </row>
    <row r="45" spans="1:2" x14ac:dyDescent="0.2">
      <c r="A45">
        <f>Personnel!A45</f>
        <v>0</v>
      </c>
      <c r="B45" s="46"/>
    </row>
    <row r="46" spans="1:2" x14ac:dyDescent="0.2">
      <c r="A46">
        <f>Personnel!A46</f>
        <v>0</v>
      </c>
      <c r="B46" s="46"/>
    </row>
    <row r="47" spans="1:2" x14ac:dyDescent="0.2">
      <c r="A47">
        <f>Personnel!A47</f>
        <v>0</v>
      </c>
      <c r="B47" s="46"/>
    </row>
  </sheetData>
  <sheetProtection algorithmName="SHA-512" hashValue="QT9mQUV8Y0rw5kp5ThkH9vpAs9aVSI2Dz2K8DHGtGAOeERbZvFJ1MCgmzBemS2p7vR1m42pCG/iphFy+e9zPrA==" saltValue="+w8KU/p/s75D10bFScoi6g==" spinCount="100000" sheet="1" objects="1" scenarios="1"/>
  <dataValidations count="1">
    <dataValidation type="list" showInputMessage="1" showErrorMessage="1" sqref="C2 C3:C47" xr:uid="{43606148-7BC3-41BA-9081-2590B09C3199}">
      <formula1>$D$2:$D$6</formula1>
    </dataValidation>
  </dataValidations>
  <pageMargins left="0.45" right="0.45" top="0.75" bottom="0.75" header="0.3" footer="0.3"/>
  <pageSetup fitToWidth="0" orientation="portrait" r:id="rId1"/>
  <headerFooter>
    <oddFooter>&amp;A</oddFooter>
  </headerFooter>
  <ignoredErrors>
    <ignoredError sqref="A4 A2:A3" calculatedColumn="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37471-03B6-4005-BD6D-C6E34D0FA134}">
  <sheetPr>
    <pageSetUpPr fitToPage="1"/>
  </sheetPr>
  <dimension ref="A1:C48"/>
  <sheetViews>
    <sheetView tabSelected="1" view="pageLayout" topLeftCell="A17" zoomScale="120" zoomScaleNormal="100" zoomScalePageLayoutView="120" workbookViewId="0">
      <selection activeCell="C35" sqref="C35"/>
    </sheetView>
  </sheetViews>
  <sheetFormatPr defaultRowHeight="12.75" x14ac:dyDescent="0.2"/>
  <cols>
    <col min="1" max="1" width="27.28515625" customWidth="1"/>
    <col min="2" max="2" width="18.28515625" style="14" customWidth="1"/>
    <col min="3" max="3" width="45" customWidth="1"/>
    <col min="4" max="4" width="9.140625" customWidth="1"/>
  </cols>
  <sheetData>
    <row r="1" spans="1:3" x14ac:dyDescent="0.2">
      <c r="B1"/>
      <c r="C1" s="6"/>
    </row>
    <row r="2" spans="1:3" ht="15" customHeight="1" thickBot="1" x14ac:dyDescent="0.25">
      <c r="A2" t="s">
        <v>42</v>
      </c>
      <c r="B2" s="99">
        <f>Personnel!F51</f>
        <v>0</v>
      </c>
      <c r="C2" s="16"/>
    </row>
    <row r="3" spans="1:3" ht="13.5" thickBot="1" x14ac:dyDescent="0.25">
      <c r="A3" t="s">
        <v>43</v>
      </c>
      <c r="B3" s="120"/>
      <c r="C3" s="16"/>
    </row>
    <row r="4" spans="1:3" ht="14.25" customHeight="1" x14ac:dyDescent="0.2">
      <c r="A4" s="13" t="s">
        <v>44</v>
      </c>
      <c r="B4" s="99">
        <f>B2*B3</f>
        <v>0</v>
      </c>
      <c r="C4" s="16"/>
    </row>
    <row r="5" spans="1:3" ht="5.25" customHeight="1" x14ac:dyDescent="0.2">
      <c r="B5" s="99"/>
      <c r="C5" s="16"/>
    </row>
    <row r="6" spans="1:3" ht="13.5" thickBot="1" x14ac:dyDescent="0.25">
      <c r="A6" t="s">
        <v>45</v>
      </c>
      <c r="B6" s="99">
        <f>Personnel!F52</f>
        <v>0</v>
      </c>
      <c r="C6" s="16"/>
    </row>
    <row r="7" spans="1:3" ht="13.5" thickBot="1" x14ac:dyDescent="0.25">
      <c r="A7" t="s">
        <v>46</v>
      </c>
      <c r="B7" s="120"/>
      <c r="C7" s="16"/>
    </row>
    <row r="8" spans="1:3" ht="20.25" customHeight="1" x14ac:dyDescent="0.2">
      <c r="A8" s="13" t="s">
        <v>47</v>
      </c>
      <c r="B8" s="99">
        <f>B6*B7</f>
        <v>0</v>
      </c>
      <c r="C8" s="16"/>
    </row>
    <row r="9" spans="1:3" x14ac:dyDescent="0.2">
      <c r="B9" s="99"/>
      <c r="C9" s="16"/>
    </row>
    <row r="10" spans="1:3" x14ac:dyDescent="0.2">
      <c r="A10" s="15" t="s">
        <v>48</v>
      </c>
      <c r="B10" s="99">
        <f>B2+B4+B6+B8</f>
        <v>0</v>
      </c>
      <c r="C10" s="7"/>
    </row>
    <row r="11" spans="1:3" ht="6" customHeight="1" thickBot="1" x14ac:dyDescent="0.25">
      <c r="B11" s="100"/>
      <c r="C11" s="7"/>
    </row>
    <row r="12" spans="1:3" ht="39" thickBot="1" x14ac:dyDescent="0.25">
      <c r="A12" s="47" t="s">
        <v>49</v>
      </c>
      <c r="B12" s="101"/>
      <c r="C12" s="7" t="s">
        <v>177</v>
      </c>
    </row>
    <row r="13" spans="1:3" x14ac:dyDescent="0.2">
      <c r="B13" s="17"/>
      <c r="C13" s="16"/>
    </row>
    <row r="14" spans="1:3" x14ac:dyDescent="0.2">
      <c r="A14" s="10" t="s">
        <v>50</v>
      </c>
      <c r="B14" s="10" t="s">
        <v>51</v>
      </c>
      <c r="C14" s="10" t="s">
        <v>52</v>
      </c>
    </row>
    <row r="15" spans="1:3" x14ac:dyDescent="0.2">
      <c r="A15" s="13" t="s">
        <v>53</v>
      </c>
      <c r="B15" s="100"/>
      <c r="C15" s="46"/>
    </row>
    <row r="16" spans="1:3" x14ac:dyDescent="0.2">
      <c r="A16" s="13" t="s">
        <v>54</v>
      </c>
      <c r="B16" s="100"/>
      <c r="C16" s="46"/>
    </row>
    <row r="17" spans="1:3" x14ac:dyDescent="0.2">
      <c r="A17" s="13" t="s">
        <v>55</v>
      </c>
      <c r="B17" s="100"/>
      <c r="C17" s="46"/>
    </row>
    <row r="18" spans="1:3" x14ac:dyDescent="0.2">
      <c r="A18" s="13" t="s">
        <v>56</v>
      </c>
      <c r="B18" s="100"/>
      <c r="C18" s="46"/>
    </row>
    <row r="19" spans="1:3" x14ac:dyDescent="0.2">
      <c r="A19" s="13" t="s">
        <v>57</v>
      </c>
      <c r="B19" s="100"/>
      <c r="C19" s="30"/>
    </row>
    <row r="20" spans="1:3" x14ac:dyDescent="0.2">
      <c r="A20" s="13" t="s">
        <v>58</v>
      </c>
      <c r="B20" s="100"/>
      <c r="C20" s="46"/>
    </row>
    <row r="21" spans="1:3" x14ac:dyDescent="0.2">
      <c r="A21" s="13" t="s">
        <v>59</v>
      </c>
      <c r="B21" s="100"/>
      <c r="C21" s="46"/>
    </row>
    <row r="22" spans="1:3" x14ac:dyDescent="0.2">
      <c r="A22" s="13" t="s">
        <v>60</v>
      </c>
      <c r="B22" s="100"/>
      <c r="C22" s="46"/>
    </row>
    <row r="23" spans="1:3" x14ac:dyDescent="0.2">
      <c r="A23" s="13" t="s">
        <v>61</v>
      </c>
      <c r="B23" s="100"/>
      <c r="C23" s="46"/>
    </row>
    <row r="24" spans="1:3" x14ac:dyDescent="0.2">
      <c r="A24" s="13" t="s">
        <v>62</v>
      </c>
      <c r="B24" s="99">
        <f>' Rent 2 '!C17+' Rent 2 '!C10</f>
        <v>0</v>
      </c>
      <c r="C24" s="46"/>
    </row>
    <row r="25" spans="1:3" x14ac:dyDescent="0.2">
      <c r="A25" s="13" t="s">
        <v>63</v>
      </c>
      <c r="B25" s="100"/>
      <c r="C25" s="46"/>
    </row>
    <row r="26" spans="1:3" x14ac:dyDescent="0.2">
      <c r="A26" s="13" t="s">
        <v>64</v>
      </c>
      <c r="B26" s="100"/>
      <c r="C26" s="46"/>
    </row>
    <row r="27" spans="1:3" x14ac:dyDescent="0.2">
      <c r="A27" s="13" t="s">
        <v>65</v>
      </c>
      <c r="B27" s="100"/>
      <c r="C27" s="46"/>
    </row>
    <row r="28" spans="1:3" x14ac:dyDescent="0.2">
      <c r="A28" s="13" t="s">
        <v>66</v>
      </c>
      <c r="B28" s="100"/>
      <c r="C28" s="46"/>
    </row>
    <row r="29" spans="1:3" x14ac:dyDescent="0.2">
      <c r="A29" s="30"/>
      <c r="B29" s="100"/>
      <c r="C29" s="30"/>
    </row>
    <row r="30" spans="1:3" x14ac:dyDescent="0.2">
      <c r="A30" s="30"/>
      <c r="B30" s="100"/>
      <c r="C30" s="30"/>
    </row>
    <row r="31" spans="1:3" x14ac:dyDescent="0.2">
      <c r="A31" s="30"/>
      <c r="B31" s="100"/>
      <c r="C31" s="30"/>
    </row>
    <row r="32" spans="1:3" x14ac:dyDescent="0.2">
      <c r="A32" s="30"/>
      <c r="B32" s="100"/>
      <c r="C32" s="30"/>
    </row>
    <row r="33" spans="1:3" x14ac:dyDescent="0.2">
      <c r="A33" s="30"/>
      <c r="B33" s="100"/>
      <c r="C33" s="30"/>
    </row>
    <row r="34" spans="1:3" x14ac:dyDescent="0.2">
      <c r="A34" s="30"/>
      <c r="B34" s="100"/>
      <c r="C34" s="30"/>
    </row>
    <row r="35" spans="1:3" x14ac:dyDescent="0.2">
      <c r="A35" s="30"/>
      <c r="B35" s="100"/>
      <c r="C35" s="30"/>
    </row>
    <row r="36" spans="1:3" x14ac:dyDescent="0.2">
      <c r="A36" s="30"/>
      <c r="B36" s="100"/>
      <c r="C36" s="30"/>
    </row>
    <row r="37" spans="1:3" x14ac:dyDescent="0.2">
      <c r="A37" s="30"/>
      <c r="B37" s="100"/>
      <c r="C37" s="30"/>
    </row>
    <row r="38" spans="1:3" x14ac:dyDescent="0.2">
      <c r="A38" s="30"/>
      <c r="B38" s="100"/>
      <c r="C38" s="30"/>
    </row>
    <row r="39" spans="1:3" x14ac:dyDescent="0.2">
      <c r="A39" s="30"/>
      <c r="B39" s="100"/>
      <c r="C39" s="30"/>
    </row>
    <row r="40" spans="1:3" x14ac:dyDescent="0.2">
      <c r="B40" s="17"/>
      <c r="C40" s="30"/>
    </row>
    <row r="41" spans="1:3" x14ac:dyDescent="0.2">
      <c r="A41" t="s">
        <v>67</v>
      </c>
      <c r="B41" s="138">
        <f>B12</f>
        <v>0</v>
      </c>
      <c r="C41" s="30"/>
    </row>
    <row r="42" spans="1:3" s="10" customFormat="1" x14ac:dyDescent="0.2">
      <c r="A42" s="31" t="s">
        <v>68</v>
      </c>
      <c r="B42" s="102">
        <f>SUM(B10:B40)-B41</f>
        <v>0</v>
      </c>
      <c r="C42" s="57"/>
    </row>
    <row r="43" spans="1:3" x14ac:dyDescent="0.2">
      <c r="A43" s="32" t="s">
        <v>179</v>
      </c>
      <c r="B43" s="99">
        <f>(B42-B24)*0.15</f>
        <v>0</v>
      </c>
      <c r="C43" s="30"/>
    </row>
    <row r="44" spans="1:3" ht="15" x14ac:dyDescent="0.25">
      <c r="A44" s="33" t="s">
        <v>12</v>
      </c>
      <c r="B44" s="103">
        <f>B42+B43</f>
        <v>0</v>
      </c>
      <c r="C44" s="30"/>
    </row>
    <row r="45" spans="1:3" x14ac:dyDescent="0.2">
      <c r="A45" s="104"/>
      <c r="B45" s="17"/>
    </row>
    <row r="46" spans="1:3" x14ac:dyDescent="0.2">
      <c r="A46" s="149" t="s">
        <v>178</v>
      </c>
      <c r="B46" s="149"/>
      <c r="C46" s="149"/>
    </row>
    <row r="47" spans="1:3" x14ac:dyDescent="0.2">
      <c r="A47" s="149"/>
      <c r="B47" s="149"/>
      <c r="C47" s="149"/>
    </row>
    <row r="48" spans="1:3" x14ac:dyDescent="0.2">
      <c r="A48" s="149"/>
      <c r="B48" s="149"/>
      <c r="C48" s="149"/>
    </row>
  </sheetData>
  <mergeCells count="1">
    <mergeCell ref="A46:C48"/>
  </mergeCells>
  <pageMargins left="0.7" right="0.7" top="0.75" bottom="0.75" header="0.3" footer="0.3"/>
  <pageSetup fitToWidth="0" orientation="portrait" r:id="rId1"/>
  <headerFooter>
    <oddFooter>&amp;A</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D0C1-173D-49E3-A0E5-FD70BDD6E487}">
  <dimension ref="A1:H31"/>
  <sheetViews>
    <sheetView view="pageLayout" topLeftCell="A9" zoomScaleNormal="100" workbookViewId="0">
      <selection activeCell="C29" sqref="C29"/>
    </sheetView>
  </sheetViews>
  <sheetFormatPr defaultRowHeight="12.75" x14ac:dyDescent="0.2"/>
  <cols>
    <col min="1" max="1" width="28.140625" bestFit="1" customWidth="1"/>
    <col min="2" max="2" width="25.85546875" customWidth="1"/>
    <col min="3" max="3" width="18.5703125" customWidth="1"/>
    <col min="4" max="4" width="18" customWidth="1"/>
    <col min="8" max="8" width="10.28515625" bestFit="1" customWidth="1"/>
  </cols>
  <sheetData>
    <row r="1" spans="1:8" s="1" customFormat="1" ht="37.5" customHeight="1" x14ac:dyDescent="0.25">
      <c r="B1" s="26" t="s">
        <v>69</v>
      </c>
      <c r="C1" s="26" t="s">
        <v>70</v>
      </c>
      <c r="D1" s="26" t="s">
        <v>71</v>
      </c>
    </row>
    <row r="2" spans="1:8" x14ac:dyDescent="0.2">
      <c r="A2" t="str">
        <f>Expenses!A10</f>
        <v>Total Salary &amp; Wage</v>
      </c>
      <c r="B2" s="48">
        <f>Expenses!B10</f>
        <v>0</v>
      </c>
      <c r="C2" s="51">
        <f>B2</f>
        <v>0</v>
      </c>
      <c r="D2" s="52">
        <f t="shared" ref="D2:D28" si="0">B2-C2</f>
        <v>0</v>
      </c>
    </row>
    <row r="3" spans="1:8" x14ac:dyDescent="0.2">
      <c r="A3" t="str">
        <f>Expenses!A12</f>
        <v xml:space="preserve">Volunteer Expense </v>
      </c>
      <c r="B3" s="48">
        <f>Expenses!B12</f>
        <v>0</v>
      </c>
      <c r="C3" s="51">
        <f t="shared" ref="C3:C28" si="1">B3</f>
        <v>0</v>
      </c>
      <c r="D3" s="52">
        <f t="shared" si="0"/>
        <v>0</v>
      </c>
    </row>
    <row r="4" spans="1:8" x14ac:dyDescent="0.2">
      <c r="A4" t="str" cm="1">
        <f t="array" ref="A4:B4">Expenses!A15:B15</f>
        <v>Advertising &amp; Public Relations</v>
      </c>
      <c r="B4" s="48">
        <v>0</v>
      </c>
      <c r="C4" s="51">
        <f t="shared" si="1"/>
        <v>0</v>
      </c>
      <c r="D4" s="52">
        <f t="shared" si="0"/>
        <v>0</v>
      </c>
    </row>
    <row r="5" spans="1:8" x14ac:dyDescent="0.2">
      <c r="A5" t="str" cm="1">
        <f t="array" ref="A5:B5">Expenses!A16:B16</f>
        <v>Audit Costs</v>
      </c>
      <c r="B5" s="48">
        <v>0</v>
      </c>
      <c r="C5" s="51">
        <f t="shared" si="1"/>
        <v>0</v>
      </c>
      <c r="D5" s="52">
        <f t="shared" si="0"/>
        <v>0</v>
      </c>
    </row>
    <row r="6" spans="1:8" x14ac:dyDescent="0.2">
      <c r="A6" t="str" cm="1">
        <f t="array" ref="A6:B6">Expenses!A17:B17</f>
        <v>Communications</v>
      </c>
      <c r="B6" s="48">
        <v>0</v>
      </c>
      <c r="C6" s="51">
        <f t="shared" si="1"/>
        <v>0</v>
      </c>
      <c r="D6" s="52">
        <f t="shared" si="0"/>
        <v>0</v>
      </c>
    </row>
    <row r="7" spans="1:8" x14ac:dyDescent="0.2">
      <c r="A7" t="str" cm="1">
        <f t="array" ref="A7:B7">Expenses!A18:B18</f>
        <v>Conferences &amp; Training</v>
      </c>
      <c r="B7" s="48">
        <v>0</v>
      </c>
      <c r="C7" s="51">
        <f t="shared" si="1"/>
        <v>0</v>
      </c>
      <c r="D7" s="52">
        <f t="shared" si="0"/>
        <v>0</v>
      </c>
    </row>
    <row r="8" spans="1:8" x14ac:dyDescent="0.2">
      <c r="A8" t="str" cm="1">
        <f t="array" ref="A8:B8">Expenses!A19:B19</f>
        <v>Equipment</v>
      </c>
      <c r="B8" s="48">
        <v>0</v>
      </c>
      <c r="C8" s="51">
        <f t="shared" si="1"/>
        <v>0</v>
      </c>
      <c r="D8" s="52">
        <f t="shared" si="0"/>
        <v>0</v>
      </c>
      <c r="H8" s="48"/>
    </row>
    <row r="9" spans="1:8" x14ac:dyDescent="0.2">
      <c r="A9" t="str" cm="1">
        <f t="array" ref="A9:B9">Expenses!A20:B20</f>
        <v xml:space="preserve">Insurance </v>
      </c>
      <c r="B9" s="48">
        <v>0</v>
      </c>
      <c r="C9" s="51">
        <f t="shared" si="1"/>
        <v>0</v>
      </c>
      <c r="D9" s="52">
        <f t="shared" si="0"/>
        <v>0</v>
      </c>
    </row>
    <row r="10" spans="1:8" x14ac:dyDescent="0.2">
      <c r="A10" t="str" cm="1">
        <f t="array" ref="A10:B10">Expenses!A21:B21</f>
        <v>Membership &amp; Subscriptions</v>
      </c>
      <c r="B10" s="48">
        <v>0</v>
      </c>
      <c r="C10" s="51">
        <f t="shared" si="1"/>
        <v>0</v>
      </c>
      <c r="D10" s="52">
        <f t="shared" si="0"/>
        <v>0</v>
      </c>
    </row>
    <row r="11" spans="1:8" x14ac:dyDescent="0.2">
      <c r="A11" t="str" cm="1">
        <f t="array" ref="A11:B11">Expenses!A22:B22</f>
        <v>Publications &amp; Printing</v>
      </c>
      <c r="B11" s="48">
        <v>0</v>
      </c>
      <c r="C11" s="51">
        <f t="shared" si="1"/>
        <v>0</v>
      </c>
      <c r="D11" s="52">
        <f t="shared" si="0"/>
        <v>0</v>
      </c>
    </row>
    <row r="12" spans="1:8" x14ac:dyDescent="0.2">
      <c r="A12" t="str" cm="1">
        <f t="array" ref="A12:B12">Expenses!A23:B23</f>
        <v>Recruitment costs</v>
      </c>
      <c r="B12" s="48">
        <v>0</v>
      </c>
      <c r="C12" s="51">
        <f t="shared" si="1"/>
        <v>0</v>
      </c>
      <c r="D12" s="52">
        <f t="shared" si="0"/>
        <v>0</v>
      </c>
    </row>
    <row r="13" spans="1:8" x14ac:dyDescent="0.2">
      <c r="A13" t="str" cm="1">
        <f t="array" ref="A13:B13">Expenses!A24:B24</f>
        <v>Rent</v>
      </c>
      <c r="B13" s="48">
        <v>0</v>
      </c>
      <c r="C13" s="51">
        <f t="shared" si="1"/>
        <v>0</v>
      </c>
      <c r="D13" s="52">
        <f t="shared" si="0"/>
        <v>0</v>
      </c>
    </row>
    <row r="14" spans="1:8" x14ac:dyDescent="0.2">
      <c r="A14" t="str" cm="1">
        <f t="array" ref="A14:B14">Expenses!A25:B25</f>
        <v>Supplies &amp; Materials</v>
      </c>
      <c r="B14" s="48">
        <v>0</v>
      </c>
      <c r="C14" s="51">
        <f t="shared" si="1"/>
        <v>0</v>
      </c>
      <c r="D14" s="52">
        <f t="shared" si="0"/>
        <v>0</v>
      </c>
    </row>
    <row r="15" spans="1:8" x14ac:dyDescent="0.2">
      <c r="A15" t="str" cm="1">
        <f t="array" ref="A15:B15">Expenses!A26:B26</f>
        <v>Travel</v>
      </c>
      <c r="B15" s="48">
        <v>0</v>
      </c>
      <c r="C15" s="51">
        <f t="shared" si="1"/>
        <v>0</v>
      </c>
      <c r="D15" s="52">
        <f t="shared" si="0"/>
        <v>0</v>
      </c>
    </row>
    <row r="16" spans="1:8" x14ac:dyDescent="0.2">
      <c r="A16" t="str" cm="1">
        <f t="array" ref="A16:B16">Expenses!A27:B27</f>
        <v>Utilities</v>
      </c>
      <c r="B16" s="48">
        <v>0</v>
      </c>
      <c r="C16" s="51">
        <f t="shared" si="1"/>
        <v>0</v>
      </c>
      <c r="D16" s="52">
        <f t="shared" si="0"/>
        <v>0</v>
      </c>
    </row>
    <row r="17" spans="1:4" x14ac:dyDescent="0.2">
      <c r="A17" t="str" cm="1">
        <f t="array" ref="A17:B17">Expenses!A28:B28</f>
        <v>Other  (Itemize below)</v>
      </c>
      <c r="B17" s="48">
        <v>0</v>
      </c>
      <c r="C17" s="51">
        <f t="shared" si="1"/>
        <v>0</v>
      </c>
      <c r="D17" s="52">
        <f t="shared" si="0"/>
        <v>0</v>
      </c>
    </row>
    <row r="18" spans="1:4" x14ac:dyDescent="0.2">
      <c r="A18" cm="1">
        <f t="array" ref="A18:B18">Expenses!A29:B29</f>
        <v>0</v>
      </c>
      <c r="B18" s="48">
        <v>0</v>
      </c>
      <c r="C18" s="51">
        <f t="shared" si="1"/>
        <v>0</v>
      </c>
      <c r="D18" s="52">
        <f t="shared" si="0"/>
        <v>0</v>
      </c>
    </row>
    <row r="19" spans="1:4" x14ac:dyDescent="0.2">
      <c r="A19" cm="1">
        <f t="array" ref="A19:B19">Expenses!A30:B30</f>
        <v>0</v>
      </c>
      <c r="B19" s="48">
        <v>0</v>
      </c>
      <c r="C19" s="51">
        <f t="shared" si="1"/>
        <v>0</v>
      </c>
      <c r="D19" s="52">
        <f t="shared" si="0"/>
        <v>0</v>
      </c>
    </row>
    <row r="20" spans="1:4" x14ac:dyDescent="0.2">
      <c r="A20" cm="1">
        <f t="array" ref="A20:B20">Expenses!A31:B31</f>
        <v>0</v>
      </c>
      <c r="B20" s="48">
        <v>0</v>
      </c>
      <c r="C20" s="51">
        <f t="shared" si="1"/>
        <v>0</v>
      </c>
      <c r="D20" s="52">
        <f t="shared" si="0"/>
        <v>0</v>
      </c>
    </row>
    <row r="21" spans="1:4" x14ac:dyDescent="0.2">
      <c r="A21" cm="1">
        <f t="array" ref="A21:B21">Expenses!A32:B32</f>
        <v>0</v>
      </c>
      <c r="B21" s="48">
        <v>0</v>
      </c>
      <c r="C21" s="51">
        <f t="shared" si="1"/>
        <v>0</v>
      </c>
      <c r="D21" s="52">
        <f t="shared" si="0"/>
        <v>0</v>
      </c>
    </row>
    <row r="22" spans="1:4" x14ac:dyDescent="0.2">
      <c r="A22" cm="1">
        <f t="array" ref="A22:B22">Expenses!A33:B33</f>
        <v>0</v>
      </c>
      <c r="B22" s="48">
        <v>0</v>
      </c>
      <c r="C22" s="51">
        <f t="shared" si="1"/>
        <v>0</v>
      </c>
      <c r="D22" s="52">
        <f t="shared" si="0"/>
        <v>0</v>
      </c>
    </row>
    <row r="23" spans="1:4" x14ac:dyDescent="0.2">
      <c r="A23" cm="1">
        <f t="array" ref="A23:B23">Expenses!A34:B34</f>
        <v>0</v>
      </c>
      <c r="B23" s="48">
        <v>0</v>
      </c>
      <c r="C23" s="51">
        <f t="shared" si="1"/>
        <v>0</v>
      </c>
      <c r="D23" s="52">
        <f t="shared" si="0"/>
        <v>0</v>
      </c>
    </row>
    <row r="24" spans="1:4" x14ac:dyDescent="0.2">
      <c r="A24" cm="1">
        <f t="array" ref="A24:B24">Expenses!A35:B35</f>
        <v>0</v>
      </c>
      <c r="B24" s="48">
        <v>0</v>
      </c>
      <c r="C24" s="51">
        <f t="shared" si="1"/>
        <v>0</v>
      </c>
      <c r="D24" s="52">
        <f t="shared" si="0"/>
        <v>0</v>
      </c>
    </row>
    <row r="25" spans="1:4" x14ac:dyDescent="0.2">
      <c r="A25" cm="1">
        <f t="array" ref="A25:B25">Expenses!A36:B36</f>
        <v>0</v>
      </c>
      <c r="B25" s="48">
        <v>0</v>
      </c>
      <c r="C25" s="51">
        <f t="shared" si="1"/>
        <v>0</v>
      </c>
      <c r="D25" s="52">
        <f t="shared" si="0"/>
        <v>0</v>
      </c>
    </row>
    <row r="26" spans="1:4" x14ac:dyDescent="0.2">
      <c r="A26" cm="1">
        <f t="array" ref="A26:B26">Expenses!A37:B37</f>
        <v>0</v>
      </c>
      <c r="B26" s="48">
        <v>0</v>
      </c>
      <c r="C26" s="51">
        <f t="shared" si="1"/>
        <v>0</v>
      </c>
      <c r="D26" s="52">
        <f t="shared" si="0"/>
        <v>0</v>
      </c>
    </row>
    <row r="27" spans="1:4" hidden="1" x14ac:dyDescent="0.2">
      <c r="A27" cm="1">
        <f t="array" ref="A27:B27">Expenses!A38:B38</f>
        <v>0</v>
      </c>
      <c r="B27" s="48">
        <v>0</v>
      </c>
      <c r="C27" s="51">
        <f t="shared" si="1"/>
        <v>0</v>
      </c>
      <c r="D27" s="52">
        <f t="shared" si="0"/>
        <v>0</v>
      </c>
    </row>
    <row r="28" spans="1:4" x14ac:dyDescent="0.2">
      <c r="B28" s="49">
        <f>Expenses!B43</f>
        <v>0</v>
      </c>
      <c r="C28" s="53">
        <f t="shared" si="1"/>
        <v>0</v>
      </c>
      <c r="D28" s="54">
        <f t="shared" si="0"/>
        <v>0</v>
      </c>
    </row>
    <row r="29" spans="1:4" s="28" customFormat="1" ht="15" x14ac:dyDescent="0.2">
      <c r="A29" s="28" t="s">
        <v>12</v>
      </c>
      <c r="B29" s="50">
        <f>SUM(B2:B28)</f>
        <v>0</v>
      </c>
      <c r="C29" s="29">
        <f>IF(B29&gt;50000,50000,SUM(C2:C28))</f>
        <v>0</v>
      </c>
      <c r="D29" s="93"/>
    </row>
    <row r="30" spans="1:4" x14ac:dyDescent="0.2">
      <c r="C30" s="18"/>
    </row>
    <row r="31" spans="1:4" s="10" customFormat="1" x14ac:dyDescent="0.2">
      <c r="C31" s="27"/>
    </row>
  </sheetData>
  <sheetProtection algorithmName="SHA-512" hashValue="V51eUKiMPbezHp6iR+SnfDCfUBKxmPjpkoZaDa71Obx6hBrauXrmyZo9VVq+/pOzJD135Ong0D39c1tF+XQvXQ==" saltValue="q8f4zkdGTs9iZJKxwTQJpw==" spinCount="100000" sheet="1" objects="1" scenarios="1"/>
  <pageMargins left="0.7" right="0.7" top="0.75" bottom="0.75" header="0.3" footer="0.3"/>
  <pageSetup orientation="portrait"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5647C-3C77-499A-A66A-D16A2EA57175}">
  <sheetPr>
    <pageSetUpPr fitToPage="1"/>
  </sheetPr>
  <dimension ref="A1:D36"/>
  <sheetViews>
    <sheetView view="pageLayout" zoomScaleNormal="100" workbookViewId="0">
      <selection activeCell="E23" sqref="E23"/>
    </sheetView>
  </sheetViews>
  <sheetFormatPr defaultRowHeight="12.75" x14ac:dyDescent="0.2"/>
  <cols>
    <col min="1" max="1" width="20.85546875" customWidth="1"/>
    <col min="2" max="2" width="23.28515625" customWidth="1"/>
    <col min="3" max="3" width="21.85546875" customWidth="1"/>
    <col min="4" max="4" width="24.140625" customWidth="1"/>
  </cols>
  <sheetData>
    <row r="1" spans="1:4" s="26" customFormat="1" ht="20.25" customHeight="1" x14ac:dyDescent="0.25">
      <c r="A1" s="107" t="s">
        <v>72</v>
      </c>
      <c r="B1" s="108">
        <f>Summary!D29</f>
        <v>0</v>
      </c>
      <c r="C1" s="156"/>
      <c r="D1" s="157"/>
    </row>
    <row r="2" spans="1:4" ht="78" customHeight="1" x14ac:dyDescent="0.2">
      <c r="A2" s="166" t="s">
        <v>73</v>
      </c>
      <c r="B2" s="167"/>
      <c r="C2" s="167"/>
      <c r="D2" s="168"/>
    </row>
    <row r="3" spans="1:4" x14ac:dyDescent="0.2">
      <c r="A3" s="109" t="s">
        <v>74</v>
      </c>
      <c r="B3" s="110" t="s">
        <v>75</v>
      </c>
      <c r="C3" s="170" t="s">
        <v>76</v>
      </c>
      <c r="D3" s="171"/>
    </row>
    <row r="4" spans="1:4" x14ac:dyDescent="0.2">
      <c r="A4" s="111"/>
      <c r="B4" s="112"/>
      <c r="C4" s="162"/>
      <c r="D4" s="163"/>
    </row>
    <row r="5" spans="1:4" x14ac:dyDescent="0.2">
      <c r="A5" s="113"/>
      <c r="B5" s="112"/>
      <c r="C5" s="162"/>
      <c r="D5" s="163"/>
    </row>
    <row r="6" spans="1:4" x14ac:dyDescent="0.2">
      <c r="A6" s="113"/>
      <c r="B6" s="112"/>
      <c r="C6" s="162"/>
      <c r="D6" s="163"/>
    </row>
    <row r="7" spans="1:4" x14ac:dyDescent="0.2">
      <c r="A7" s="113"/>
      <c r="B7" s="112"/>
      <c r="C7" s="162"/>
      <c r="D7" s="163"/>
    </row>
    <row r="8" spans="1:4" x14ac:dyDescent="0.2">
      <c r="A8" s="113"/>
      <c r="B8" s="112"/>
      <c r="C8" s="162"/>
      <c r="D8" s="163"/>
    </row>
    <row r="9" spans="1:4" x14ac:dyDescent="0.2">
      <c r="A9" s="113"/>
      <c r="B9" s="112"/>
      <c r="C9" s="162"/>
      <c r="D9" s="163"/>
    </row>
    <row r="10" spans="1:4" x14ac:dyDescent="0.2">
      <c r="A10" s="113"/>
      <c r="B10" s="112"/>
      <c r="C10" s="162"/>
      <c r="D10" s="163"/>
    </row>
    <row r="11" spans="1:4" x14ac:dyDescent="0.2">
      <c r="A11" s="113"/>
      <c r="B11" s="112"/>
      <c r="C11" s="162"/>
      <c r="D11" s="163"/>
    </row>
    <row r="12" spans="1:4" x14ac:dyDescent="0.2">
      <c r="A12" s="114"/>
      <c r="B12" s="115"/>
      <c r="C12" s="162"/>
      <c r="D12" s="163"/>
    </row>
    <row r="13" spans="1:4" x14ac:dyDescent="0.2">
      <c r="A13" s="114"/>
      <c r="B13" s="115"/>
      <c r="C13" s="162"/>
      <c r="D13" s="163"/>
    </row>
    <row r="14" spans="1:4" ht="12.75" hidden="1" customHeight="1" x14ac:dyDescent="0.2">
      <c r="A14" s="113">
        <f>SUM(A4:A13)</f>
        <v>0</v>
      </c>
      <c r="B14" s="112">
        <f>SUM(B4:B13)</f>
        <v>0</v>
      </c>
      <c r="C14" s="162" t="s">
        <v>77</v>
      </c>
      <c r="D14" s="163"/>
    </row>
    <row r="15" spans="1:4" ht="13.5" thickBot="1" x14ac:dyDescent="0.25">
      <c r="A15" s="116"/>
      <c r="B15" s="117">
        <f>SUM(A14+B14)</f>
        <v>0</v>
      </c>
      <c r="C15" s="164" t="s">
        <v>78</v>
      </c>
      <c r="D15" s="165"/>
    </row>
    <row r="16" spans="1:4" x14ac:dyDescent="0.2">
      <c r="A16" s="115"/>
      <c r="B16" s="118"/>
      <c r="C16" s="119"/>
      <c r="D16" s="119"/>
    </row>
    <row r="17" spans="1:4" ht="13.5" thickBot="1" x14ac:dyDescent="0.25">
      <c r="A17" s="115"/>
      <c r="B17" s="118"/>
      <c r="C17" s="119"/>
      <c r="D17" s="119"/>
    </row>
    <row r="18" spans="1:4" x14ac:dyDescent="0.2">
      <c r="A18" s="67"/>
      <c r="B18" s="160" t="s">
        <v>79</v>
      </c>
      <c r="C18" s="160"/>
      <c r="D18" s="161"/>
    </row>
    <row r="19" spans="1:4" ht="26.25" customHeight="1" x14ac:dyDescent="0.25">
      <c r="A19" s="66" t="s">
        <v>80</v>
      </c>
      <c r="B19" s="26" t="s">
        <v>81</v>
      </c>
      <c r="C19" s="26" t="s">
        <v>82</v>
      </c>
      <c r="D19" s="68" t="s">
        <v>83</v>
      </c>
    </row>
    <row r="20" spans="1:4" x14ac:dyDescent="0.2">
      <c r="A20" s="169" t="s">
        <v>84</v>
      </c>
      <c r="B20" s="158"/>
      <c r="C20" s="158"/>
      <c r="D20" s="159"/>
    </row>
    <row r="21" spans="1:4" x14ac:dyDescent="0.2">
      <c r="A21" s="169"/>
      <c r="B21" s="158"/>
      <c r="C21" s="158"/>
      <c r="D21" s="159"/>
    </row>
    <row r="22" spans="1:4" ht="4.5" customHeight="1" x14ac:dyDescent="0.2">
      <c r="A22" s="69"/>
      <c r="B22" s="70"/>
      <c r="C22" s="70"/>
      <c r="D22" s="71"/>
    </row>
    <row r="23" spans="1:4" ht="51" customHeight="1" x14ac:dyDescent="0.2">
      <c r="A23" s="69" t="s">
        <v>85</v>
      </c>
      <c r="B23" s="79"/>
      <c r="C23" s="79"/>
      <c r="D23" s="78"/>
    </row>
    <row r="24" spans="1:4" ht="4.5" customHeight="1" x14ac:dyDescent="0.2">
      <c r="A24" s="69"/>
      <c r="B24" s="74"/>
      <c r="C24" s="74"/>
      <c r="D24" s="75"/>
    </row>
    <row r="25" spans="1:4" ht="67.5" customHeight="1" x14ac:dyDescent="0.2">
      <c r="A25" s="69" t="s">
        <v>86</v>
      </c>
      <c r="B25" s="76"/>
      <c r="C25" s="76"/>
      <c r="D25" s="77"/>
    </row>
    <row r="26" spans="1:4" ht="3.6" customHeight="1" x14ac:dyDescent="0.2">
      <c r="A26" s="69"/>
      <c r="B26" s="70"/>
      <c r="C26" s="70"/>
      <c r="D26" s="71"/>
    </row>
    <row r="27" spans="1:4" ht="30.6" customHeight="1" thickBot="1" x14ac:dyDescent="0.25">
      <c r="A27" s="86" t="s">
        <v>87</v>
      </c>
      <c r="B27" s="72">
        <f>IF(B23,($A28*B25)/B23,0)</f>
        <v>0</v>
      </c>
      <c r="C27" s="72">
        <f t="shared" ref="C27:D27" si="0">IF(C23,($A28*C25)/C23,0)</f>
        <v>0</v>
      </c>
      <c r="D27" s="73">
        <f t="shared" si="0"/>
        <v>0</v>
      </c>
    </row>
    <row r="28" spans="1:4" ht="17.25" customHeight="1" x14ac:dyDescent="0.2">
      <c r="A28" s="65">
        <f>Summary!C29+Summary!D29</f>
        <v>0</v>
      </c>
    </row>
    <row r="29" spans="1:4" ht="30.75" thickBot="1" x14ac:dyDescent="0.25">
      <c r="A29" s="86" t="s">
        <v>88</v>
      </c>
      <c r="B29" s="72">
        <f>IF(B25,($A30*B25)/B23,0)</f>
        <v>0</v>
      </c>
      <c r="C29" s="72">
        <f>IF(C25,($A30*C25)/C23,0)</f>
        <v>0</v>
      </c>
      <c r="D29" s="72">
        <f>IF(D25,($A30*D25)/D23,0)</f>
        <v>0</v>
      </c>
    </row>
    <row r="30" spans="1:4" hidden="1" x14ac:dyDescent="0.2">
      <c r="A30" s="65">
        <f>Summary!C29</f>
        <v>0</v>
      </c>
    </row>
    <row r="31" spans="1:4" ht="13.5" thickBot="1" x14ac:dyDescent="0.25">
      <c r="A31" s="64"/>
    </row>
    <row r="32" spans="1:4" ht="28.5" customHeight="1" thickBot="1" x14ac:dyDescent="0.25">
      <c r="A32" s="80" t="s">
        <v>89</v>
      </c>
      <c r="B32" s="150"/>
      <c r="C32" s="151"/>
      <c r="D32" s="152"/>
    </row>
    <row r="33" spans="1:4" ht="16.5" thickBot="1" x14ac:dyDescent="0.25">
      <c r="A33" s="80"/>
    </row>
    <row r="34" spans="1:4" ht="26.25" customHeight="1" thickBot="1" x14ac:dyDescent="0.25">
      <c r="A34" s="80" t="s">
        <v>90</v>
      </c>
      <c r="B34" s="153"/>
      <c r="C34" s="154"/>
      <c r="D34" s="155"/>
    </row>
    <row r="35" spans="1:4" ht="16.5" thickBot="1" x14ac:dyDescent="0.25">
      <c r="A35" s="80"/>
    </row>
    <row r="36" spans="1:4" ht="27" customHeight="1" thickBot="1" x14ac:dyDescent="0.25">
      <c r="A36" s="80" t="s">
        <v>91</v>
      </c>
      <c r="B36" s="90"/>
      <c r="C36" s="81" t="s">
        <v>92</v>
      </c>
      <c r="D36" s="91"/>
    </row>
  </sheetData>
  <sheetProtection algorithmName="SHA-512" hashValue="Vwo3SggSffn7Zg1gCETyu0ArgCJiot4AAXLFQ9B3nz7ZPqO7WZEb3/RcQDmHeThCEKQwnA8E5DwZzZIYktDc9A==" saltValue="NAXEkt4oVw+ySDkLhd7mAg==" spinCount="100000" sheet="1" objects="1" scenarios="1"/>
  <mergeCells count="22">
    <mergeCell ref="A20:A21"/>
    <mergeCell ref="C11:D11"/>
    <mergeCell ref="C3:D3"/>
    <mergeCell ref="C4:D4"/>
    <mergeCell ref="C5:D5"/>
    <mergeCell ref="C6:D6"/>
    <mergeCell ref="B32:D32"/>
    <mergeCell ref="B34:D34"/>
    <mergeCell ref="C1:D1"/>
    <mergeCell ref="B20:B21"/>
    <mergeCell ref="C20:C21"/>
    <mergeCell ref="D20:D21"/>
    <mergeCell ref="B18:D18"/>
    <mergeCell ref="C12:D12"/>
    <mergeCell ref="C13:D13"/>
    <mergeCell ref="C14:D14"/>
    <mergeCell ref="C15:D15"/>
    <mergeCell ref="A2:D2"/>
    <mergeCell ref="C7:D7"/>
    <mergeCell ref="C8:D8"/>
    <mergeCell ref="C9:D9"/>
    <mergeCell ref="C10:D10"/>
  </mergeCells>
  <pageMargins left="0.7" right="0.7" top="0.75" bottom="0.75" header="0.3" footer="0.3"/>
  <pageSetup fitToWidth="0" orientation="portrait" r:id="rId1"/>
  <headerFooter>
    <oddFooter>&amp;A</oddFooter>
  </headerFooter>
  <ignoredErrors>
    <ignoredError sqref="B15"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89310413-5ACF-40DC-8707-353E41914156}">
          <x14:formula1>
            <xm:f>'Drop Down Box Lists'!$A$3:$A$46</xm:f>
          </x14:formula1>
          <xm:sqref>B26:D26 B24:D24 B22:D22</xm:sqref>
        </x14:dataValidation>
        <x14:dataValidation type="list" showInputMessage="1" showErrorMessage="1" xr:uid="{B337C2C6-3CE9-4E4D-AE97-E4694C8F9481}">
          <x14:formula1>
            <xm:f>'Drop Down Box Lists'!$C$3:$C$10</xm:f>
          </x14:formula1>
          <xm:sqref>B20:D21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3760-9B1B-4210-854B-FBBC29046881}">
  <dimension ref="A1:K26"/>
  <sheetViews>
    <sheetView zoomScale="96" zoomScaleNormal="96" workbookViewId="0">
      <selection activeCell="G18" sqref="G18"/>
    </sheetView>
  </sheetViews>
  <sheetFormatPr defaultRowHeight="12.75" x14ac:dyDescent="0.2"/>
  <cols>
    <col min="1" max="1" width="18.42578125" customWidth="1"/>
    <col min="2" max="2" width="16.5703125" customWidth="1"/>
    <col min="3" max="3" width="20.85546875" customWidth="1"/>
    <col min="4" max="4" width="28.7109375" customWidth="1"/>
    <col min="5" max="5" width="26.140625" customWidth="1"/>
    <col min="7" max="7" width="28.5703125" customWidth="1"/>
    <col min="8" max="8" width="25.28515625" customWidth="1"/>
    <col min="10" max="10" width="30.42578125" customWidth="1"/>
    <col min="11" max="11" width="25.42578125" customWidth="1"/>
  </cols>
  <sheetData>
    <row r="1" spans="1:11" s="70" customFormat="1" ht="25.5" customHeight="1" x14ac:dyDescent="0.2">
      <c r="A1" s="126" t="s">
        <v>93</v>
      </c>
      <c r="B1" s="127" t="s">
        <v>94</v>
      </c>
      <c r="C1" s="127" t="s">
        <v>95</v>
      </c>
      <c r="D1" s="22" t="s">
        <v>96</v>
      </c>
      <c r="E1" s="22" t="s">
        <v>97</v>
      </c>
      <c r="G1" s="22" t="s">
        <v>98</v>
      </c>
      <c r="H1" s="22" t="s">
        <v>97</v>
      </c>
      <c r="J1" s="22" t="s">
        <v>99</v>
      </c>
      <c r="K1" s="22" t="s">
        <v>97</v>
      </c>
    </row>
    <row r="2" spans="1:11" ht="33.6" customHeight="1" x14ac:dyDescent="0.2">
      <c r="C2" s="123" t="e">
        <f>B2/A2</f>
        <v>#DIV/0!</v>
      </c>
      <c r="E2" s="123" t="e">
        <f>D2*C2</f>
        <v>#DIV/0!</v>
      </c>
      <c r="H2" s="123" t="e">
        <f>G2*C2</f>
        <v>#DIV/0!</v>
      </c>
      <c r="K2" s="123" t="e">
        <f>J2*C2</f>
        <v>#DIV/0!</v>
      </c>
    </row>
    <row r="3" spans="1:11" x14ac:dyDescent="0.2">
      <c r="A3" s="124"/>
      <c r="B3" s="124"/>
      <c r="C3" s="124"/>
    </row>
    <row r="4" spans="1:11" s="70" customFormat="1" ht="29.1" customHeight="1" x14ac:dyDescent="0.2">
      <c r="A4" s="125"/>
      <c r="B4" s="125"/>
      <c r="C4" s="125"/>
      <c r="D4" s="22" t="s">
        <v>100</v>
      </c>
      <c r="E4" s="22" t="s">
        <v>101</v>
      </c>
      <c r="G4" s="22" t="s">
        <v>102</v>
      </c>
      <c r="H4" s="22" t="s">
        <v>101</v>
      </c>
      <c r="J4" s="22" t="s">
        <v>103</v>
      </c>
      <c r="K4" s="22" t="s">
        <v>101</v>
      </c>
    </row>
    <row r="5" spans="1:11" ht="35.450000000000003" customHeight="1" x14ac:dyDescent="0.2">
      <c r="A5" s="124"/>
      <c r="B5" s="124"/>
      <c r="C5" s="124"/>
    </row>
    <row r="6" spans="1:11" x14ac:dyDescent="0.2">
      <c r="A6" s="124"/>
      <c r="B6" s="124"/>
      <c r="C6" s="124"/>
      <c r="D6" s="124"/>
      <c r="E6" s="124"/>
      <c r="F6" s="124"/>
      <c r="G6" s="124"/>
      <c r="H6" s="124"/>
      <c r="I6" s="124"/>
      <c r="J6" s="124"/>
      <c r="K6" s="124"/>
    </row>
    <row r="7" spans="1:11" x14ac:dyDescent="0.2">
      <c r="A7" s="124"/>
      <c r="B7" s="124"/>
      <c r="C7" s="124"/>
      <c r="D7" s="124"/>
      <c r="E7" s="124"/>
      <c r="F7" s="124"/>
      <c r="G7" s="124"/>
      <c r="H7" s="124"/>
      <c r="I7" s="124"/>
      <c r="J7" s="124"/>
      <c r="K7" s="124"/>
    </row>
    <row r="8" spans="1:11" x14ac:dyDescent="0.2">
      <c r="A8" s="124"/>
      <c r="B8" s="124"/>
      <c r="C8" s="124"/>
      <c r="D8" s="124"/>
      <c r="E8" s="124"/>
      <c r="F8" s="124"/>
      <c r="G8" s="124"/>
      <c r="H8" s="124"/>
      <c r="I8" s="124"/>
      <c r="J8" s="124"/>
      <c r="K8" s="124"/>
    </row>
    <row r="10" spans="1:11" ht="15.75" x14ac:dyDescent="0.25">
      <c r="A10" s="121" t="s">
        <v>104</v>
      </c>
    </row>
    <row r="11" spans="1:11" ht="15.75" x14ac:dyDescent="0.25">
      <c r="A11" s="121" t="s">
        <v>105</v>
      </c>
    </row>
    <row r="12" spans="1:11" ht="15.75" x14ac:dyDescent="0.25">
      <c r="A12" s="121"/>
    </row>
    <row r="13" spans="1:11" ht="15" x14ac:dyDescent="0.2">
      <c r="A13" s="2" t="s">
        <v>106</v>
      </c>
    </row>
    <row r="14" spans="1:11" ht="15" x14ac:dyDescent="0.2">
      <c r="A14" s="2" t="s">
        <v>107</v>
      </c>
    </row>
    <row r="15" spans="1:11" ht="15" x14ac:dyDescent="0.2">
      <c r="A15" s="2" t="s">
        <v>108</v>
      </c>
    </row>
    <row r="16" spans="1:11" ht="15" x14ac:dyDescent="0.2">
      <c r="A16" s="2" t="s">
        <v>109</v>
      </c>
    </row>
    <row r="17" spans="1:6" ht="15" x14ac:dyDescent="0.2">
      <c r="A17" s="2"/>
    </row>
    <row r="18" spans="1:6" ht="15.75" x14ac:dyDescent="0.25">
      <c r="A18" s="121" t="s">
        <v>110</v>
      </c>
    </row>
    <row r="19" spans="1:6" ht="15.75" x14ac:dyDescent="0.25">
      <c r="A19" s="121" t="s">
        <v>111</v>
      </c>
    </row>
    <row r="21" spans="1:6" ht="15.75" x14ac:dyDescent="0.25">
      <c r="A21" s="121" t="s">
        <v>112</v>
      </c>
    </row>
    <row r="22" spans="1:6" ht="15.75" x14ac:dyDescent="0.25">
      <c r="A22" s="121" t="s">
        <v>113</v>
      </c>
      <c r="B22" s="121"/>
      <c r="C22" s="121"/>
      <c r="D22" s="121"/>
      <c r="E22" s="121"/>
      <c r="F22" s="121"/>
    </row>
    <row r="23" spans="1:6" ht="13.5" thickBot="1" x14ac:dyDescent="0.25"/>
    <row r="24" spans="1:6" ht="17.25" thickTop="1" thickBot="1" x14ac:dyDescent="0.25">
      <c r="A24" s="80" t="s">
        <v>114</v>
      </c>
      <c r="B24" s="172"/>
      <c r="C24" s="173"/>
      <c r="D24" s="174"/>
    </row>
    <row r="25" spans="1:6" ht="17.25" thickTop="1" thickBot="1" x14ac:dyDescent="0.25">
      <c r="A25" s="80" t="s">
        <v>91</v>
      </c>
      <c r="B25" s="122"/>
    </row>
    <row r="26" spans="1:6" ht="13.5" thickTop="1" x14ac:dyDescent="0.2"/>
  </sheetData>
  <mergeCells count="1">
    <mergeCell ref="B24:D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0683-9991-4CBC-9CA6-01A070AD0F8C}">
  <dimension ref="A2:E67"/>
  <sheetViews>
    <sheetView workbookViewId="0">
      <selection activeCell="C16" sqref="C16"/>
    </sheetView>
  </sheetViews>
  <sheetFormatPr defaultColWidth="8.85546875" defaultRowHeight="12.75" x14ac:dyDescent="0.2"/>
  <cols>
    <col min="1" max="1" width="33.28515625" customWidth="1"/>
    <col min="2" max="2" width="2.85546875" customWidth="1"/>
    <col min="3" max="3" width="32.85546875" customWidth="1"/>
    <col min="4" max="4" width="3.42578125" customWidth="1"/>
    <col min="5" max="5" width="33.28515625" customWidth="1"/>
  </cols>
  <sheetData>
    <row r="2" spans="1:5" s="92" customFormat="1" x14ac:dyDescent="0.2">
      <c r="A2" s="92" t="s">
        <v>115</v>
      </c>
      <c r="C2" s="92" t="s">
        <v>116</v>
      </c>
      <c r="E2" s="92" t="s">
        <v>117</v>
      </c>
    </row>
    <row r="3" spans="1:5" x14ac:dyDescent="0.2">
      <c r="A3" s="3"/>
    </row>
    <row r="4" spans="1:5" x14ac:dyDescent="0.2">
      <c r="A4" s="3" t="s">
        <v>118</v>
      </c>
      <c r="C4" t="s">
        <v>119</v>
      </c>
      <c r="E4" t="s">
        <v>120</v>
      </c>
    </row>
    <row r="5" spans="1:5" x14ac:dyDescent="0.2">
      <c r="A5" s="3" t="s">
        <v>121</v>
      </c>
      <c r="C5" t="s">
        <v>122</v>
      </c>
      <c r="E5" t="s">
        <v>123</v>
      </c>
    </row>
    <row r="6" spans="1:5" x14ac:dyDescent="0.2">
      <c r="A6" s="3" t="s">
        <v>120</v>
      </c>
      <c r="C6" t="s">
        <v>124</v>
      </c>
      <c r="E6" t="s">
        <v>125</v>
      </c>
    </row>
    <row r="7" spans="1:5" x14ac:dyDescent="0.2">
      <c r="A7" s="3" t="s">
        <v>126</v>
      </c>
      <c r="C7" t="s">
        <v>127</v>
      </c>
      <c r="E7" t="s">
        <v>128</v>
      </c>
    </row>
    <row r="8" spans="1:5" x14ac:dyDescent="0.2">
      <c r="A8" s="3" t="s">
        <v>129</v>
      </c>
      <c r="C8" t="s">
        <v>130</v>
      </c>
      <c r="E8" t="s">
        <v>126</v>
      </c>
    </row>
    <row r="9" spans="1:5" x14ac:dyDescent="0.2">
      <c r="A9" s="3" t="s">
        <v>131</v>
      </c>
      <c r="C9" t="s">
        <v>132</v>
      </c>
      <c r="E9" t="s">
        <v>133</v>
      </c>
    </row>
    <row r="10" spans="1:5" x14ac:dyDescent="0.2">
      <c r="A10" s="3" t="s">
        <v>134</v>
      </c>
      <c r="C10" t="s">
        <v>135</v>
      </c>
      <c r="E10" t="s">
        <v>136</v>
      </c>
    </row>
    <row r="11" spans="1:5" x14ac:dyDescent="0.2">
      <c r="A11" s="3" t="s">
        <v>133</v>
      </c>
      <c r="E11" t="s">
        <v>137</v>
      </c>
    </row>
    <row r="12" spans="1:5" x14ac:dyDescent="0.2">
      <c r="A12" s="3" t="s">
        <v>138</v>
      </c>
      <c r="E12" t="s">
        <v>139</v>
      </c>
    </row>
    <row r="13" spans="1:5" x14ac:dyDescent="0.2">
      <c r="A13" s="3" t="s">
        <v>140</v>
      </c>
      <c r="E13" t="s">
        <v>141</v>
      </c>
    </row>
    <row r="14" spans="1:5" x14ac:dyDescent="0.2">
      <c r="A14" s="3" t="s">
        <v>142</v>
      </c>
      <c r="E14" t="s">
        <v>143</v>
      </c>
    </row>
    <row r="15" spans="1:5" x14ac:dyDescent="0.2">
      <c r="A15" s="3" t="s">
        <v>144</v>
      </c>
    </row>
    <row r="16" spans="1:5" x14ac:dyDescent="0.2">
      <c r="A16" s="3" t="s">
        <v>145</v>
      </c>
    </row>
    <row r="17" spans="1:1" x14ac:dyDescent="0.2">
      <c r="A17" s="3" t="s">
        <v>146</v>
      </c>
    </row>
    <row r="18" spans="1:1" x14ac:dyDescent="0.2">
      <c r="A18" t="s">
        <v>147</v>
      </c>
    </row>
    <row r="19" spans="1:1" x14ac:dyDescent="0.2">
      <c r="A19" s="3" t="s">
        <v>148</v>
      </c>
    </row>
    <row r="20" spans="1:1" x14ac:dyDescent="0.2">
      <c r="A20" s="3" t="s">
        <v>149</v>
      </c>
    </row>
    <row r="21" spans="1:1" x14ac:dyDescent="0.2">
      <c r="A21" s="3" t="s">
        <v>127</v>
      </c>
    </row>
    <row r="22" spans="1:1" x14ac:dyDescent="0.2">
      <c r="A22" s="3" t="s">
        <v>124</v>
      </c>
    </row>
    <row r="23" spans="1:1" x14ac:dyDescent="0.2">
      <c r="A23" s="3" t="s">
        <v>150</v>
      </c>
    </row>
    <row r="24" spans="1:1" x14ac:dyDescent="0.2">
      <c r="A24" s="3" t="s">
        <v>151</v>
      </c>
    </row>
    <row r="25" spans="1:1" x14ac:dyDescent="0.2">
      <c r="A25" t="s">
        <v>152</v>
      </c>
    </row>
    <row r="26" spans="1:1" x14ac:dyDescent="0.2">
      <c r="A26" s="3" t="s">
        <v>153</v>
      </c>
    </row>
    <row r="27" spans="1:1" x14ac:dyDescent="0.2">
      <c r="A27" s="3" t="s">
        <v>136</v>
      </c>
    </row>
    <row r="28" spans="1:1" x14ac:dyDescent="0.2">
      <c r="A28" s="3" t="s">
        <v>154</v>
      </c>
    </row>
    <row r="29" spans="1:1" x14ac:dyDescent="0.2">
      <c r="A29" s="3" t="s">
        <v>155</v>
      </c>
    </row>
    <row r="30" spans="1:1" x14ac:dyDescent="0.2">
      <c r="A30" s="3" t="s">
        <v>156</v>
      </c>
    </row>
    <row r="31" spans="1:1" x14ac:dyDescent="0.2">
      <c r="A31" s="3" t="s">
        <v>132</v>
      </c>
    </row>
    <row r="32" spans="1:1" x14ac:dyDescent="0.2">
      <c r="A32" s="3" t="s">
        <v>157</v>
      </c>
    </row>
    <row r="33" spans="1:1" x14ac:dyDescent="0.2">
      <c r="A33" s="3" t="s">
        <v>158</v>
      </c>
    </row>
    <row r="34" spans="1:1" x14ac:dyDescent="0.2">
      <c r="A34" s="3" t="s">
        <v>137</v>
      </c>
    </row>
    <row r="35" spans="1:1" x14ac:dyDescent="0.2">
      <c r="A35" t="s">
        <v>139</v>
      </c>
    </row>
    <row r="36" spans="1:1" x14ac:dyDescent="0.2">
      <c r="A36" t="s">
        <v>159</v>
      </c>
    </row>
    <row r="37" spans="1:1" x14ac:dyDescent="0.2">
      <c r="A37" s="3" t="s">
        <v>160</v>
      </c>
    </row>
    <row r="38" spans="1:1" x14ac:dyDescent="0.2">
      <c r="A38" s="3" t="s">
        <v>161</v>
      </c>
    </row>
    <row r="39" spans="1:1" x14ac:dyDescent="0.2">
      <c r="A39" s="3" t="s">
        <v>162</v>
      </c>
    </row>
    <row r="40" spans="1:1" x14ac:dyDescent="0.2">
      <c r="A40" s="3" t="s">
        <v>163</v>
      </c>
    </row>
    <row r="41" spans="1:1" x14ac:dyDescent="0.2">
      <c r="A41" s="3" t="s">
        <v>164</v>
      </c>
    </row>
    <row r="42" spans="1:1" x14ac:dyDescent="0.2">
      <c r="A42" t="s">
        <v>165</v>
      </c>
    </row>
    <row r="43" spans="1:1" x14ac:dyDescent="0.2">
      <c r="A43" s="3" t="s">
        <v>166</v>
      </c>
    </row>
    <row r="44" spans="1:1" x14ac:dyDescent="0.2">
      <c r="A44" s="3" t="s">
        <v>167</v>
      </c>
    </row>
    <row r="45" spans="1:1" x14ac:dyDescent="0.2">
      <c r="A45" s="3" t="s">
        <v>168</v>
      </c>
    </row>
    <row r="46" spans="1:1" x14ac:dyDescent="0.2">
      <c r="A46" t="s">
        <v>169</v>
      </c>
    </row>
    <row r="61" spans="1:1" x14ac:dyDescent="0.2">
      <c r="A61" s="3" t="s">
        <v>170</v>
      </c>
    </row>
    <row r="62" spans="1:1" x14ac:dyDescent="0.2">
      <c r="A62" s="3" t="s">
        <v>171</v>
      </c>
    </row>
    <row r="63" spans="1:1" x14ac:dyDescent="0.2">
      <c r="A63" s="3" t="s">
        <v>172</v>
      </c>
    </row>
    <row r="64" spans="1:1" x14ac:dyDescent="0.2">
      <c r="A64" s="3" t="s">
        <v>173</v>
      </c>
    </row>
    <row r="65" spans="1:1" x14ac:dyDescent="0.2">
      <c r="A65" s="3" t="s">
        <v>174</v>
      </c>
    </row>
    <row r="66" spans="1:1" x14ac:dyDescent="0.2">
      <c r="A66" s="3" t="s">
        <v>175</v>
      </c>
    </row>
    <row r="67" spans="1:1" x14ac:dyDescent="0.2">
      <c r="A67" s="3" t="s">
        <v>176</v>
      </c>
    </row>
  </sheetData>
  <sortState xmlns:xlrd2="http://schemas.microsoft.com/office/spreadsheetml/2017/richdata2" ref="A4:A50">
    <sortCondition ref="A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D9BE7E520FCA458755AFB27B5B2BCC" ma:contentTypeVersion="14" ma:contentTypeDescription="Create a new document." ma:contentTypeScope="" ma:versionID="e943a4990ce1ac8a47242b584cf3871b">
  <xsd:schema xmlns:xsd="http://www.w3.org/2001/XMLSchema" xmlns:xs="http://www.w3.org/2001/XMLSchema" xmlns:p="http://schemas.microsoft.com/office/2006/metadata/properties" xmlns:ns2="251e0c65-6626-4da3-bc71-ba3e8fa10df5" xmlns:ns3="27f11dd3-46b9-40b3-b836-159c681784be" targetNamespace="http://schemas.microsoft.com/office/2006/metadata/properties" ma:root="true" ma:fieldsID="9f885bb12501108d9bad928252c0c9b3" ns2:_="" ns3:_="">
    <xsd:import namespace="251e0c65-6626-4da3-bc71-ba3e8fa10df5"/>
    <xsd:import namespace="27f11dd3-46b9-40b3-b836-159c681784b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e0c65-6626-4da3-bc71-ba3e8fa10d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1cef858-724f-4208-b815-ca5b52c2048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f11dd3-46b9-40b3-b836-159c681784b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08c427d-725f-411e-8ee8-e30a76d9400b}" ma:internalName="TaxCatchAll" ma:showField="CatchAllData" ma:web="27f11dd3-46b9-40b3-b836-159c681784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1e0c65-6626-4da3-bc71-ba3e8fa10df5">
      <Terms xmlns="http://schemas.microsoft.com/office/infopath/2007/PartnerControls"/>
    </lcf76f155ced4ddcb4097134ff3c332f>
    <TaxCatchAll xmlns="27f11dd3-46b9-40b3-b836-159c681784b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3BE36D-6167-47D6-9FBD-40D4D9B74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e0c65-6626-4da3-bc71-ba3e8fa10df5"/>
    <ds:schemaRef ds:uri="27f11dd3-46b9-40b3-b836-159c68178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000512-D5E1-4999-A896-D8C0A4A7A803}">
  <ds:schemaRefs>
    <ds:schemaRef ds:uri="http://schemas.microsoft.com/office/2006/metadata/properties"/>
    <ds:schemaRef ds:uri="http://schemas.microsoft.com/office/infopath/2007/PartnerControls"/>
    <ds:schemaRef ds:uri="251e0c65-6626-4da3-bc71-ba3e8fa10df5"/>
    <ds:schemaRef ds:uri="27f11dd3-46b9-40b3-b836-159c681784be"/>
  </ds:schemaRefs>
</ds:datastoreItem>
</file>

<file path=customXml/itemProps3.xml><?xml version="1.0" encoding="utf-8"?>
<ds:datastoreItem xmlns:ds="http://schemas.openxmlformats.org/officeDocument/2006/customXml" ds:itemID="{C89DBF94-F60D-42E5-AB2B-D3208673A4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Instructions</vt:lpstr>
      <vt:lpstr>Personnel</vt:lpstr>
      <vt:lpstr> Rent 2 </vt:lpstr>
      <vt:lpstr>Narrative</vt:lpstr>
      <vt:lpstr>Expenses</vt:lpstr>
      <vt:lpstr>Summary</vt:lpstr>
      <vt:lpstr>Units &amp; Match</vt:lpstr>
      <vt:lpstr>FOR SWCAA USE</vt:lpstr>
      <vt:lpstr>Drop Down Box Lists</vt:lpstr>
      <vt:lpstr>'Drop Down Box Lists'!fundtype</vt:lpstr>
      <vt:lpstr>'Drop Down Box Lists'!MIS</vt:lpstr>
      <vt:lpstr>' Rent 2 '!Print_Area</vt:lpstr>
      <vt:lpstr>Instructions!Print_Area</vt:lpstr>
      <vt:lpstr>Narrative!Print_Area</vt:lpstr>
      <vt:lpstr>Personnel!Print_Area</vt:lpstr>
      <vt:lpstr>Summary!Print_Area</vt:lpstr>
      <vt:lpstr>'Units &amp; Match'!Print_Area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Allen</dc:creator>
  <cp:keywords/>
  <dc:description/>
  <cp:lastModifiedBy>Marie Allen</cp:lastModifiedBy>
  <cp:revision/>
  <dcterms:created xsi:type="dcterms:W3CDTF">2021-07-29T14:00:23Z</dcterms:created>
  <dcterms:modified xsi:type="dcterms:W3CDTF">2026-02-25T14:42:18Z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0x010100F8D9BE7E520FCA458755AFB27B5B2BCC</vt:lpwstr>
  </property>
  <property fmtid="{D5CDD505-2E9C-101B-9397-08002B2CF9AE}" pid="3" name="Order">
    <vt:r8>814600</vt:r8>
  </property>
  <property fmtid="{D5CDD505-2E9C-101B-9397-08002B2CF9AE}" pid="4" name="MediaServiceImageTags">
    <vt:lpwstr/>
  </property>
</Properties>
</file>